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bsi-my.sharepoint.com/personal/bsi90736_bsi_co_id/Documents/iFin-Notes/Daily Activity/"/>
    </mc:Choice>
  </mc:AlternateContent>
  <xr:revisionPtr revIDLastSave="2" documentId="8_{36D18EEE-D5DF-4C22-A4B9-F5DCF945A5B4}" xr6:coauthVersionLast="47" xr6:coauthVersionMax="47" xr10:uidLastSave="{EE442220-025E-4971-8BA7-6C9559DBBB83}"/>
  <bookViews>
    <workbookView xWindow="-120" yWindow="-120" windowWidth="29040" windowHeight="15720" firstSheet="2" activeTab="2" xr2:uid="{FADB4452-2C12-49C6-8EA1-1B53FACC3180}"/>
  </bookViews>
  <sheets>
    <sheet name="20240628FRI" sheetId="153" state="hidden" r:id="rId1"/>
    <sheet name="20240722MON" sheetId="169" state="hidden" r:id="rId2"/>
    <sheet name="20240909MON" sheetId="205" r:id="rId3"/>
    <sheet name="20240910TUE" sheetId="199" r:id="rId4"/>
    <sheet name="20240911WED" sheetId="206" r:id="rId5"/>
    <sheet name="20240912THU" sheetId="207" r:id="rId6"/>
    <sheet name="20240913FRI" sheetId="208" r:id="rId7"/>
    <sheet name="20240917TUE" sheetId="209" r:id="rId8"/>
    <sheet name="20240918WED" sheetId="210" r:id="rId9"/>
    <sheet name="20240919THU" sheetId="211" r:id="rId10"/>
    <sheet name="20240920FRI" sheetId="212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L110" i="205" l="1"/>
  <c r="AL109" i="205"/>
  <c r="AL108" i="205"/>
  <c r="AL107" i="205"/>
  <c r="AL106" i="205"/>
  <c r="AL105" i="205"/>
  <c r="AL104" i="205"/>
  <c r="AL103" i="205"/>
  <c r="AL102" i="205"/>
  <c r="AL101" i="205"/>
  <c r="AL100" i="205"/>
  <c r="AL99" i="205"/>
  <c r="AL98" i="205"/>
  <c r="AL97" i="205"/>
  <c r="AL96" i="205"/>
  <c r="AL95" i="205"/>
  <c r="AL94" i="205"/>
  <c r="AL93" i="205"/>
  <c r="AL92" i="205"/>
  <c r="AL91" i="205"/>
  <c r="AL90" i="205"/>
  <c r="AL87" i="205"/>
  <c r="AL86" i="205"/>
  <c r="AL85" i="205"/>
  <c r="AL84" i="205"/>
  <c r="AL83" i="205"/>
  <c r="AK53" i="205"/>
  <c r="AK51" i="205"/>
  <c r="AK50" i="205"/>
  <c r="AK49" i="205"/>
  <c r="AK48" i="205"/>
  <c r="AK47" i="205"/>
  <c r="AK45" i="205"/>
  <c r="AK44" i="205"/>
  <c r="AK43" i="205"/>
  <c r="AK42" i="205"/>
  <c r="AK41" i="205"/>
  <c r="AK40" i="205"/>
  <c r="AK39" i="205"/>
  <c r="AK38" i="205"/>
  <c r="AK37" i="205"/>
  <c r="AK36" i="205"/>
  <c r="AK35" i="205"/>
  <c r="AK34" i="205"/>
  <c r="AK33" i="205"/>
  <c r="AK32" i="205"/>
  <c r="AK31" i="205"/>
  <c r="AK30" i="205"/>
  <c r="AK29" i="205"/>
  <c r="AK28" i="205"/>
  <c r="AK27" i="205"/>
  <c r="AK26" i="205"/>
  <c r="AK25" i="205"/>
  <c r="AZ147" i="211"/>
  <c r="AZ144" i="211"/>
  <c r="AZ143" i="211"/>
  <c r="AZ142" i="211"/>
  <c r="AZ141" i="211"/>
  <c r="AZ140" i="211"/>
  <c r="AZ139" i="211"/>
  <c r="AZ138" i="211"/>
  <c r="AZ137" i="211"/>
  <c r="AZ136" i="211"/>
  <c r="AZ135" i="211"/>
  <c r="AZ134" i="211"/>
  <c r="AZ133" i="211"/>
  <c r="AZ132" i="211"/>
  <c r="AZ131" i="211"/>
  <c r="AZ130" i="211"/>
  <c r="AZ129" i="211"/>
  <c r="AZ128" i="211"/>
  <c r="AZ127" i="211"/>
  <c r="AZ126" i="211"/>
  <c r="AZ125" i="211"/>
  <c r="AZ124" i="211"/>
  <c r="AZ123" i="211"/>
  <c r="AZ122" i="211"/>
  <c r="AZ121" i="211"/>
  <c r="AZ120" i="211"/>
  <c r="AZ119" i="211"/>
  <c r="AZ118" i="211"/>
  <c r="AZ117" i="211"/>
  <c r="AZ116" i="211"/>
  <c r="AZ115" i="211"/>
  <c r="AZ114" i="211"/>
  <c r="AZ113" i="211"/>
  <c r="AZ112" i="211"/>
  <c r="AZ111" i="211"/>
  <c r="AZ110" i="211"/>
  <c r="AZ109" i="211"/>
  <c r="AZ108" i="211"/>
  <c r="AZ107" i="211"/>
  <c r="AZ104" i="211"/>
  <c r="AZ103" i="211"/>
  <c r="AZ102" i="211"/>
  <c r="AZ101" i="211"/>
  <c r="AZ100" i="211"/>
  <c r="AZ99" i="211"/>
  <c r="BN96" i="211"/>
  <c r="BN94" i="211"/>
  <c r="BN93" i="211"/>
  <c r="BN92" i="211"/>
  <c r="BN91" i="211"/>
  <c r="BN90" i="211"/>
  <c r="BN89" i="211"/>
  <c r="BN88" i="211"/>
  <c r="BN87" i="211"/>
  <c r="BN86" i="211"/>
  <c r="BN85" i="211"/>
  <c r="BN84" i="211"/>
  <c r="BN83" i="211"/>
  <c r="BN82" i="211"/>
  <c r="BN81" i="211"/>
  <c r="BN80" i="211"/>
  <c r="BN79" i="211"/>
  <c r="BN78" i="211"/>
  <c r="BN77" i="211"/>
  <c r="BN76" i="211"/>
  <c r="BN75" i="211"/>
  <c r="BN74" i="211"/>
  <c r="BN73" i="211"/>
  <c r="BN72" i="211"/>
  <c r="BN71" i="211"/>
  <c r="BN70" i="211"/>
  <c r="BN69" i="211"/>
  <c r="BN68" i="211"/>
  <c r="BN67" i="211"/>
  <c r="BN66" i="211"/>
  <c r="BN65" i="211"/>
  <c r="BN64" i="211"/>
  <c r="BN63" i="211"/>
  <c r="BN62" i="211"/>
  <c r="BN61" i="211"/>
  <c r="BN60" i="211"/>
  <c r="BN59" i="211"/>
  <c r="BN58" i="211"/>
  <c r="BN57" i="211"/>
  <c r="BN55" i="211"/>
  <c r="BN54" i="211"/>
  <c r="BN53" i="211"/>
  <c r="BN52" i="211"/>
  <c r="BN51" i="211"/>
  <c r="BN50" i="211"/>
  <c r="AY212" i="211"/>
  <c r="BN212" i="211" s="1"/>
  <c r="AY211" i="211"/>
  <c r="BN211" i="211" s="1"/>
  <c r="AY210" i="211"/>
  <c r="BN210" i="211" s="1"/>
  <c r="AY209" i="211"/>
  <c r="BN209" i="211" s="1"/>
  <c r="AU455" i="211" l="1"/>
  <c r="AH455" i="211"/>
  <c r="AU454" i="211"/>
  <c r="AH454" i="211"/>
  <c r="AU453" i="211"/>
  <c r="AH453" i="211"/>
  <c r="E92" i="210" l="1"/>
  <c r="E91" i="210"/>
  <c r="E90" i="210"/>
  <c r="BH89" i="210"/>
  <c r="E99" i="210" s="1"/>
  <c r="BH88" i="210"/>
  <c r="E98" i="210" s="1"/>
  <c r="BH87" i="210"/>
  <c r="E97" i="210" s="1"/>
  <c r="E76" i="210"/>
  <c r="E75" i="210"/>
  <c r="E74" i="210"/>
  <c r="E71" i="210"/>
  <c r="E433" i="209" l="1"/>
  <c r="E431" i="209"/>
  <c r="E429" i="209"/>
  <c r="E402" i="209"/>
  <c r="E401" i="209"/>
  <c r="E400" i="209"/>
  <c r="E345" i="209"/>
  <c r="E344" i="209"/>
  <c r="E343" i="209"/>
  <c r="E310" i="209"/>
  <c r="E309" i="209"/>
  <c r="E308" i="209"/>
  <c r="CT440" i="199"/>
  <c r="CT439" i="199"/>
  <c r="CT438" i="199"/>
</calcChain>
</file>

<file path=xl/sharedStrings.xml><?xml version="1.0" encoding="utf-8"?>
<sst xmlns="http://schemas.openxmlformats.org/spreadsheetml/2006/main" count="1571" uniqueCount="811">
  <si>
    <t>select</t>
  </si>
  <si>
    <t>)</t>
  </si>
  <si>
    <t>BEFORE</t>
  </si>
  <si>
    <t>AFTER</t>
  </si>
  <si>
    <t>(</t>
  </si>
  <si>
    <t>);</t>
  </si>
  <si>
    <t>begin tran;</t>
  </si>
  <si>
    <t>set</t>
  </si>
  <si>
    <t>--commit tran;</t>
  </si>
  <si>
    <t>from IFINOPL.dbo.REALIZATION a</t>
  </si>
  <si>
    <t>a.*</t>
  </si>
  <si>
    <t>from</t>
  </si>
  <si>
    <t>where</t>
  </si>
  <si>
    <t>rollback tran;</t>
  </si>
  <si>
    <t>a.AGREEMENT_NO, a.AGREEMENT_EXTERNAL_NO,</t>
  </si>
  <si>
    <t>select top 10</t>
  </si>
  <si>
    <t>a.[STATUS],</t>
  </si>
  <si>
    <t>a.FISICAL_STATUS,</t>
  </si>
  <si>
    <t>on a.CODE = b.ASSET_CODE</t>
  </si>
  <si>
    <t>ASSET_NO</t>
  </si>
  <si>
    <t>begin transaction</t>
  </si>
  <si>
    <t>PLAT_NO</t>
  </si>
  <si>
    <t>AGREEMENT_NO</t>
  </si>
  <si>
    <t>1 [1]</t>
  </si>
  <si>
    <t>order by a.AGREEMENT_NO;</t>
  </si>
  <si>
    <t>INVOICE_NO</t>
  </si>
  <si>
    <t>update IFINAMS.dbo.ASSET</t>
  </si>
  <si>
    <r>
      <t xml:space="preserve">from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 xml:space="preserve"> a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</si>
  <si>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ASSET_VEHICLE</t>
    </r>
    <r>
      <rPr>
        <sz val="11"/>
        <color theme="1"/>
        <rFont val="Consolas"/>
        <family val="3"/>
      </rPr>
      <t xml:space="preserve"> b</t>
    </r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</si>
  <si>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a</t>
    </r>
  </si>
  <si>
    <t>CODE</t>
  </si>
  <si>
    <t>a.RESERVED_BY,</t>
  </si>
  <si>
    <t>on a.CODE = c.FA_CODE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</si>
  <si>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AGREEMENT_ASSET</t>
    </r>
    <r>
      <rPr>
        <sz val="11"/>
        <color theme="1"/>
        <rFont val="Consolas"/>
        <family val="3"/>
      </rPr>
      <t xml:space="preserve"> c</t>
    </r>
  </si>
  <si>
    <t>on c.AGREEMENT_NO = d.AGREEMENT_NO</t>
  </si>
  <si>
    <r>
      <t xml:space="preserve">left join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AGREEMENT_MAIN</t>
    </r>
    <r>
      <rPr>
        <sz val="11"/>
        <color theme="1"/>
        <rFont val="Consolas"/>
        <family val="3"/>
      </rPr>
      <t xml:space="preserve"> d</t>
    </r>
  </si>
  <si>
    <t>c.ASSET_NO,</t>
  </si>
  <si>
    <t>IS_INVOICE_DEDUCT_PPH</t>
  </si>
  <si>
    <t>IS_RECEIPT_DEDUCT_PPH</t>
  </si>
  <si>
    <t>status asset = stock/replacement</t>
  </si>
  <si>
    <t>fisical status = on customer/on hand/cancel</t>
  </si>
  <si>
    <t>rental status = in use/reversed</t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</si>
  <si>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</si>
  <si>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FISICAL_STATUS</t>
    </r>
  </si>
  <si>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>.</t>
    </r>
    <r>
      <rPr>
        <b/>
        <sz val="11"/>
        <color rgb="FF0000FF"/>
        <rFont val="Consolas"/>
        <family val="3"/>
      </rPr>
      <t>RENTAL_STATUS</t>
    </r>
  </si>
  <si>
    <t>stock / replacement</t>
  </si>
  <si>
    <t>on customer / on hand / cancel</t>
  </si>
  <si>
    <t>in use / reversed</t>
  </si>
  <si>
    <t>rollback transaction;</t>
  </si>
  <si>
    <t>Ivetta</t>
  </si>
  <si>
    <t>Detail Request:</t>
  </si>
  <si>
    <t>Reason for the Request:</t>
  </si>
  <si>
    <t>After:</t>
  </si>
  <si>
    <t>Before:</t>
  </si>
  <si>
    <t>replace(a.AGREEMENT_NO, '.', '/') as AGREEMENT_NO,</t>
  </si>
  <si>
    <t>replace(a.INVOICE_NO, '.', '/') as INVOICE_NO,</t>
  </si>
  <si>
    <t>a.REQUEST_STATUS,</t>
  </si>
  <si>
    <r>
      <t xml:space="preserve">from </t>
    </r>
    <r>
      <rPr>
        <b/>
        <sz val="11"/>
        <color theme="1"/>
        <rFont val="Consolas"/>
        <family val="3"/>
      </rPr>
      <t>IFINFIN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CASHIER_RECEIVED_REQUEST</t>
    </r>
    <r>
      <rPr>
        <sz val="11"/>
        <color theme="1"/>
        <rFont val="Consolas"/>
        <family val="3"/>
      </rPr>
      <t xml:space="preserve"> a</t>
    </r>
  </si>
  <si>
    <t>a.AGREEMENT_NO in (</t>
  </si>
  <si>
    <t>and a.REQUEST_STATUS = 'HOLD'</t>
  </si>
  <si>
    <t>a.IS_INVOICE_DEDUCT_PPH,</t>
  </si>
  <si>
    <t>a.IS_RECEIPT_DEDUCT_PPH,</t>
  </si>
  <si>
    <t>a.TOTAL_BILLING_AMOUNT,</t>
  </si>
  <si>
    <t>a.TOTAL_PPN_AMOUNT,</t>
  </si>
  <si>
    <t>a.TOTAL_PPH_AMOUNT,</t>
  </si>
  <si>
    <t>INVOICE_EXTERNAL_NO</t>
  </si>
  <si>
    <t>SCIPT UPDATE</t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</si>
  <si>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INVOICE</t>
    </r>
    <r>
      <rPr>
        <sz val="11"/>
        <color theme="1"/>
        <rFont val="Consolas"/>
        <family val="3"/>
      </rPr>
      <t xml:space="preserve"> a</t>
    </r>
  </si>
  <si>
    <t>where a.INVOICE_NO in (</t>
  </si>
  <si>
    <t>Andreina Amidia</t>
  </si>
  <si>
    <t>andreina.amidia@dipostar.com</t>
  </si>
  <si>
    <t>Nurul Farah Dianti</t>
  </si>
  <si>
    <t>update IFINOPL.dbo.REALIZATION</t>
  </si>
  <si>
    <t>and a.INVOICE_NO in (</t>
  </si>
  <si>
    <t>--commit transaction;</t>
  </si>
  <si>
    <t>a.MOD_BY, a.MOD_DATE, a.MOD_IP_ADDRESS</t>
  </si>
  <si>
    <t>AGREEMENT_EXTERNAL_NO</t>
  </si>
  <si>
    <t>Application:</t>
  </si>
  <si>
    <t>a.CODE,</t>
  </si>
  <si>
    <t>b.PLAT_NO,</t>
  </si>
  <si>
    <t>b.MOD_BY, b.MOD_DATE, b.MOD_IP_ADDRESS,</t>
  </si>
  <si>
    <t>Chintya Kristi Manurung</t>
  </si>
  <si>
    <t>a.MOD_BY, a.MOD_DATE, a.MOD_IP_ADDRESS,</t>
  </si>
  <si>
    <t>Febby Dwi Cahyani</t>
  </si>
  <si>
    <t>Kristiani Claudia Andjani</t>
  </si>
  <si>
    <t>join IFINAMS.dbo.ASSET c</t>
  </si>
  <si>
    <t>join IFINAMS.dbo.ASSET_VEHICLE d</t>
  </si>
  <si>
    <t>b.MOD_BY, b.MOD_DATE, b.MOD_IP_ADDRESS</t>
  </si>
  <si>
    <t>MOD_BY</t>
  </si>
  <si>
    <t>MOD_DATE</t>
  </si>
  <si>
    <t>MOD_IP_ADDRESS</t>
  </si>
  <si>
    <t>from IFINAMS.dbo.ASSET a</t>
  </si>
  <si>
    <t>join IFINAMS.dbo.ASSET_VEHICLE b</t>
  </si>
  <si>
    <t>Ronaldo</t>
  </si>
  <si>
    <r>
      <t>--and d.AGREEMENT_STATUS = '</t>
    </r>
    <r>
      <rPr>
        <b/>
        <sz val="11"/>
        <color theme="1"/>
        <rFont val="Consolas"/>
        <family val="3"/>
      </rPr>
      <t>GO LIVE</t>
    </r>
    <r>
      <rPr>
        <sz val="11"/>
        <color theme="1"/>
        <rFont val="Consolas"/>
        <family val="3"/>
      </rPr>
      <t>'</t>
    </r>
  </si>
  <si>
    <t>MOD_BY = 'Aryo Budi', -- EOM</t>
  </si>
  <si>
    <r>
      <rPr>
        <b/>
        <sz val="11"/>
        <color rgb="FFFF0000"/>
        <rFont val="Calibri"/>
        <family val="2"/>
        <scheme val="minor"/>
      </rPr>
      <t>20240628</t>
    </r>
    <r>
      <rPr>
        <b/>
        <sz val="11"/>
        <color rgb="FF0000FF"/>
        <rFont val="Calibri"/>
        <family val="2"/>
        <scheme val="minor"/>
      </rPr>
      <t>FRI</t>
    </r>
  </si>
  <si>
    <t>iFinancing</t>
  </si>
  <si>
    <t>Operating Lease</t>
  </si>
  <si>
    <t>Modul:</t>
  </si>
  <si>
    <t>Sub Menu:</t>
  </si>
  <si>
    <t>Amelya Putri Sakie</t>
  </si>
  <si>
    <t>Document</t>
  </si>
  <si>
    <t>left join</t>
  </si>
  <si>
    <t>CHASSIS_NO</t>
  </si>
  <si>
    <t>STATUS</t>
  </si>
  <si>
    <t>job</t>
  </si>
  <si>
    <t>127.0.0.1</t>
  </si>
  <si>
    <t>) x</t>
  </si>
  <si>
    <t>) y</t>
  </si>
  <si>
    <t>Antonius Fedrik Yohanes Yahya</t>
  </si>
  <si>
    <t>Finance</t>
  </si>
  <si>
    <t>Asset dan Policy</t>
  </si>
  <si>
    <t>--b.CHASSIS_NO, b.ENGINE_NO,</t>
  </si>
  <si>
    <t>--a.CLIENT_NO, a.CLIENT_NAME,</t>
  </si>
  <si>
    <t>--a.RESERVED_BY,</t>
  </si>
  <si>
    <t>Fixed Asset Management</t>
  </si>
  <si>
    <t>MOD_BY = 'Aryo Budi', -- MIGRASI</t>
  </si>
  <si>
    <t>Document Main</t>
  </si>
  <si>
    <r>
      <rPr>
        <b/>
        <sz val="11"/>
        <color rgb="FFFF0000"/>
        <rFont val="Calibri"/>
        <family val="2"/>
        <scheme val="minor"/>
      </rPr>
      <t>20240722</t>
    </r>
    <r>
      <rPr>
        <b/>
        <sz val="11"/>
        <color rgb="FF0000FF"/>
        <rFont val="Calibri"/>
        <family val="2"/>
        <scheme val="minor"/>
      </rPr>
      <t>MON</t>
    </r>
  </si>
  <si>
    <t/>
  </si>
  <si>
    <t>from IFINAMS.dbo.INSURANCE_POLICY_MAIN a</t>
  </si>
  <si>
    <t>ASSET_CODE</t>
  </si>
  <si>
    <t>MOD_BY = 'Aryo Budi',</t>
  </si>
  <si>
    <t>from IFINDOC.dbo.DOCUMENT_MAIN a</t>
  </si>
  <si>
    <t>join IFINDOC.dbo.DOCUMENT_DETAIL b</t>
  </si>
  <si>
    <t>on a.CODE = b.DOCUMENT_CODE</t>
  </si>
  <si>
    <t>on a.ASSET_NO = c.CODE</t>
  </si>
  <si>
    <t>on c.CODE = d.ASSET_CODE</t>
  </si>
  <si>
    <t>--c.FA_REFF_NO_01, c.FA_REFF_NO_02, c.FA_REFF_NO_03,</t>
  </si>
  <si>
    <t>a.CODE, --b.ASSET_CODE, c.FA_CODE,</t>
  </si>
  <si>
    <t>--c.AGREEMENT_NO, d.AGREEMENT_STATUS,</t>
  </si>
  <si>
    <t>on x.CHASSIS_NO = y.CHASSIS_NO</t>
  </si>
  <si>
    <t>PLAT_NO_NEW</t>
  </si>
  <si>
    <t>MIGRASI</t>
  </si>
  <si>
    <t>terlampir</t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</si>
  <si>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</si>
  <si>
    <t>--a.AGREEMENT_NO, a.AGREEMENT_EXTERNAL_NO,</t>
  </si>
  <si>
    <t>HOLD</t>
  </si>
  <si>
    <t>Poppy</t>
  </si>
  <si>
    <t>kristiani.andjani@dipostar.com</t>
  </si>
  <si>
    <t>b.DOCUMENT_TYPE, b.DOCUMENT_CODE,</t>
  </si>
  <si>
    <t>b.DOC_NO, b.DOC_NAME, d.PLAT_NO,</t>
  </si>
  <si>
    <t>update IFINDOC.dbo.DOCUMENT_DETAIL</t>
  </si>
  <si>
    <t>MOD_DATE = getdate(),</t>
  </si>
  <si>
    <t>Revisi no Polisi pada IFin</t>
  </si>
  <si>
    <t>NO RANGKA</t>
  </si>
  <si>
    <t>NO POLISI LAMA</t>
  </si>
  <si>
    <t>NO POLISI BARU</t>
  </si>
  <si>
    <t>--a.ASSET_NO,</t>
  </si>
  <si>
    <t>--a.[STATUS],</t>
  </si>
  <si>
    <t>--a.FISICAL_STATUS,</t>
  </si>
  <si>
    <t>--c.FA_CODE,</t>
  </si>
  <si>
    <t>--d.AGREEMENT_STATUS,</t>
  </si>
  <si>
    <t>2023-11-03 22:39:19</t>
  </si>
  <si>
    <t>Amelya Putri Sakie: Pagi Pak</t>
  </si>
  <si>
    <t>REFF_NO_1</t>
  </si>
  <si>
    <t>2023-11-03 22:39:06</t>
  </si>
  <si>
    <t>TYPE_ITEM_NAME</t>
  </si>
  <si>
    <t>NPWP</t>
  </si>
  <si>
    <t>select distinct</t>
  </si>
  <si>
    <t>b.AGREEMENT_NO,</t>
  </si>
  <si>
    <t>'|' + a.BILLING_TO_NPWP as BILLING_TO_NPWP,</t>
  </si>
  <si>
    <t>a.NPWP_NAME,</t>
  </si>
  <si>
    <t>a.NPWP_ADDRESS,</t>
  </si>
  <si>
    <t>b.BILLING_TO_NPWP_NEW,</t>
  </si>
  <si>
    <t>b.NPWP_NAME_NEW,</t>
  </si>
  <si>
    <t>B.NPWP_ADDRESS_NEW</t>
  </si>
  <si>
    <t>right join (</t>
  </si>
  <si>
    <t>) b</t>
  </si>
  <si>
    <t>on a.AGREEMENT_NO = replace(b.AGREEMENT_NO, '/', '.')</t>
  </si>
  <si>
    <t>order by b.AGREEMENT_NO</t>
  </si>
  <si>
    <t>SICEPAT EKSPRES INDONESIA</t>
  </si>
  <si>
    <t>PT. SICEPAT EKSPRES INDONESIA</t>
  </si>
  <si>
    <t>0001132/4/01/09/2022</t>
  </si>
  <si>
    <t>0002466/4/08/06/2024</t>
  </si>
  <si>
    <t>0002578/4/38/07/2024</t>
  </si>
  <si>
    <t>|716337043451000</t>
  </si>
  <si>
    <t>|654115625413000</t>
  </si>
  <si>
    <t>|013735303007000</t>
  </si>
  <si>
    <t>|010616316092000</t>
  </si>
  <si>
    <t>|017080169609000</t>
  </si>
  <si>
    <t>|016628489007000</t>
  </si>
  <si>
    <t>|013040100073000</t>
  </si>
  <si>
    <t>|018700237056000</t>
  </si>
  <si>
    <t>|019577758058000</t>
  </si>
  <si>
    <t>|013315965046000</t>
  </si>
  <si>
    <t>|0716337043451000</t>
  </si>
  <si>
    <t>|0654115625413000</t>
  </si>
  <si>
    <t>|0013735303007000</t>
  </si>
  <si>
    <t>|0010616316092000</t>
  </si>
  <si>
    <t>|0017080169609000</t>
  </si>
  <si>
    <t>|0016628489007000</t>
  </si>
  <si>
    <t>|0013040100073000</t>
  </si>
  <si>
    <t>|0018700237056000</t>
  </si>
  <si>
    <t>|0019577758058000</t>
  </si>
  <si>
    <t>|0013315965046000</t>
  </si>
  <si>
    <t>BILLING_TO_NPWP</t>
  </si>
  <si>
    <t>NPWP_NAME</t>
  </si>
  <si>
    <t>NPWP_NAME_NEW</t>
  </si>
  <si>
    <t>|01.708.016.9-609.000</t>
  </si>
  <si>
    <t>|01.304.010.0-073.000</t>
  </si>
  <si>
    <t>|01.957.775.8-058.000</t>
  </si>
  <si>
    <t>|01.662.848.9-007.000</t>
  </si>
  <si>
    <t>BILLING_TO_NPWP_NEW</t>
  </si>
  <si>
    <t>y.*</t>
  </si>
  <si>
    <t>on a.ASSET_NO = c.ASSET_NO</t>
  </si>
  <si>
    <t>ID</t>
  </si>
  <si>
    <t>Nur Ichsan Budianto</t>
  </si>
  <si>
    <t>nur.ichsan@dipostar.com</t>
  </si>
  <si>
    <t>BEFORE (NAME)</t>
  </si>
  <si>
    <t>AFTER (NAME)</t>
  </si>
  <si>
    <t>BEFORE (NO)</t>
  </si>
  <si>
    <t>AFTER (NO)</t>
  </si>
  <si>
    <t>0002620/4/08/07/2024</t>
  </si>
  <si>
    <t>|0071090788245100</t>
  </si>
  <si>
    <t>|013006572092000</t>
  </si>
  <si>
    <t>|0013006572092000</t>
  </si>
  <si>
    <t>|857611834067000</t>
  </si>
  <si>
    <t>|0857611834067000</t>
  </si>
  <si>
    <t>|016743767092000</t>
  </si>
  <si>
    <t>|0016743767092000</t>
  </si>
  <si>
    <t>|01.674.376.7-092.000</t>
  </si>
  <si>
    <t>where CODE in (</t>
  </si>
  <si>
    <t>Revisi nama penerima kuasa BPKB</t>
  </si>
  <si>
    <t>Send</t>
  </si>
  <si>
    <r>
      <t>MOD_BY = '</t>
    </r>
    <r>
      <rPr>
        <b/>
        <sz val="11"/>
        <color theme="1"/>
        <rFont val="Consolas"/>
        <family val="3"/>
      </rPr>
      <t>Aryo Budi</t>
    </r>
    <r>
      <rPr>
        <sz val="11"/>
        <color theme="1"/>
        <rFont val="Consolas"/>
        <family val="3"/>
      </rPr>
      <t>', -- MIGRASI</t>
    </r>
  </si>
  <si>
    <r>
      <t xml:space="preserve">update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ASSET_VEHICLE</t>
    </r>
  </si>
  <si>
    <t>nurul.dianti@dipostar.com</t>
  </si>
  <si>
    <t>Nurul Farah Dianti: siang pak</t>
  </si>
  <si>
    <r>
      <t>m-</t>
    </r>
    <r>
      <rPr>
        <b/>
        <sz val="11"/>
        <color theme="1"/>
        <rFont val="Calibri"/>
        <family val="2"/>
        <scheme val="minor"/>
      </rPr>
      <t>474746</t>
    </r>
  </si>
  <si>
    <t>Revisi Warna Kendaraan dan Start, End Date Polis dari Unit Plat D1529AKB</t>
  </si>
  <si>
    <t>Warna yang tercantum Tidak sesuai dengan STNK dan Polis Asuransinya</t>
  </si>
  <si>
    <t>Warna : Hitam</t>
  </si>
  <si>
    <t>Start Date: 17 Oktober 2023</t>
  </si>
  <si>
    <t>End Date : 17 Oktober 2024</t>
  </si>
  <si>
    <r>
      <rPr>
        <b/>
        <sz val="11"/>
        <color rgb="FFFF0000"/>
        <rFont val="Calibri"/>
        <family val="2"/>
        <scheme val="minor"/>
      </rPr>
      <t>20240909</t>
    </r>
    <r>
      <rPr>
        <b/>
        <sz val="11"/>
        <color rgb="FF0000FF"/>
        <rFont val="Calibri"/>
        <family val="2"/>
        <scheme val="minor"/>
      </rPr>
      <t>MON</t>
    </r>
  </si>
  <si>
    <r>
      <rPr>
        <b/>
        <sz val="11"/>
        <color rgb="FFFF0000"/>
        <rFont val="Calibri"/>
        <family val="2"/>
        <scheme val="minor"/>
      </rPr>
      <t>20240909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-001</t>
    </r>
  </si>
  <si>
    <t>Sabilla Pravita Larrasati (Guest): pagi pak aryo</t>
  </si>
  <si>
    <t>sent on Monday, September 9, 2024 07:57</t>
  </si>
  <si>
    <r>
      <t>f-</t>
    </r>
    <r>
      <rPr>
        <b/>
        <sz val="11"/>
        <color theme="1"/>
        <rFont val="Calibri"/>
        <family val="2"/>
        <scheme val="minor"/>
      </rPr>
      <t>2326241</t>
    </r>
  </si>
  <si>
    <t>No Data Available</t>
  </si>
  <si>
    <t>B2909SRM</t>
  </si>
  <si>
    <t>--c.ASSET_NO, --a.ASSET_NO,</t>
  </si>
  <si>
    <t>--c.ASSET_STATUS,</t>
  </si>
  <si>
    <t>a.RENTAL_STATUS,</t>
  </si>
  <si>
    <t>--a.MOD_BY, a.MOD_DATE, a.MOD_IP_ADDRESS,</t>
  </si>
  <si>
    <t>replace(e.APPLICATION_NO, '.', '/') as APPLICATION_NO,</t>
  </si>
  <si>
    <t>--left join IFINOPL.dbo.AGREEMENT_ASSET c</t>
  </si>
  <si>
    <t>left join IFINOPL.dbo.APPLICATION_ASSET e</t>
  </si>
  <si>
    <t>on a.RENTAL_REFF_NO = e.ASSET_NO</t>
  </si>
  <si>
    <t>--on a.CODE = c.FA_CODE</t>
  </si>
  <si>
    <t>--left join IFINOPL.dbo.AGREEMENT_MAIN d</t>
  </si>
  <si>
    <t>--on c.AGREEMENT_NO = d.AGREEMENT_NO</t>
  </si>
  <si>
    <r>
      <t>where b.PLAT_NO = '</t>
    </r>
    <r>
      <rPr>
        <b/>
        <sz val="11"/>
        <color theme="1"/>
        <rFont val="Consolas"/>
        <family val="3"/>
      </rPr>
      <t>B2909SRM</t>
    </r>
    <r>
      <rPr>
        <sz val="11"/>
        <color theme="1"/>
        <rFont val="Consolas"/>
        <family val="3"/>
      </rPr>
      <t>'</t>
    </r>
  </si>
  <si>
    <t>MOD_DATE = getdate(), -- 2024-08-31 00:00:00.000</t>
  </si>
  <si>
    <t>MOD_IP_ADDRESS = 'F-2326241' -- SYSTEM</t>
  </si>
  <si>
    <r>
      <t>where CODE = '</t>
    </r>
    <r>
      <rPr>
        <b/>
        <sz val="11"/>
        <color theme="1"/>
        <rFont val="Consolas"/>
        <family val="3"/>
      </rPr>
      <t>4120036236</t>
    </r>
    <r>
      <rPr>
        <sz val="11"/>
        <color theme="1"/>
        <rFont val="Consolas"/>
        <family val="3"/>
      </rPr>
      <t>';</t>
    </r>
  </si>
  <si>
    <r>
      <t xml:space="preserve">RENTAL_STATUS = </t>
    </r>
    <r>
      <rPr>
        <b/>
        <sz val="11"/>
        <color theme="1"/>
        <rFont val="Consolas"/>
        <family val="3"/>
      </rPr>
      <t>null</t>
    </r>
    <r>
      <rPr>
        <sz val="11"/>
        <color theme="1"/>
        <rFont val="Consolas"/>
        <family val="3"/>
      </rPr>
      <t>, -- RESERVED</t>
    </r>
  </si>
  <si>
    <r>
      <rPr>
        <b/>
        <sz val="11"/>
        <color rgb="FFFF0000"/>
        <rFont val="Calibri"/>
        <family val="2"/>
        <scheme val="minor"/>
      </rPr>
      <t>20240909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-002</t>
    </r>
  </si>
  <si>
    <t>SCRIPT</t>
  </si>
  <si>
    <t>BEFORE-AFTER</t>
  </si>
  <si>
    <r>
      <t xml:space="preserve">Warna : </t>
    </r>
    <r>
      <rPr>
        <b/>
        <sz val="11"/>
        <color theme="1"/>
        <rFont val="Calibri"/>
        <family val="2"/>
        <scheme val="minor"/>
      </rPr>
      <t>SIlver Metalik</t>
    </r>
  </si>
  <si>
    <t>SIlver Metalik</t>
  </si>
  <si>
    <r>
      <t xml:space="preserve">Start Date: </t>
    </r>
    <r>
      <rPr>
        <b/>
        <sz val="11"/>
        <color theme="1"/>
        <rFont val="Calibri"/>
        <family val="2"/>
        <scheme val="minor"/>
      </rPr>
      <t>17 Oktober 2024</t>
    </r>
  </si>
  <si>
    <t>17 Oktober 2024</t>
  </si>
  <si>
    <r>
      <t xml:space="preserve">End Date : </t>
    </r>
    <r>
      <rPr>
        <b/>
        <sz val="11"/>
        <color theme="1"/>
        <rFont val="Calibri"/>
        <family val="2"/>
        <scheme val="minor"/>
      </rPr>
      <t>17 Oktober 2025</t>
    </r>
  </si>
  <si>
    <t>17 Oktober 2025</t>
  </si>
  <si>
    <r>
      <rPr>
        <b/>
        <sz val="11"/>
        <color rgb="FFFF0000"/>
        <rFont val="Calibri"/>
        <family val="2"/>
        <scheme val="minor"/>
      </rPr>
      <t>20240909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-005</t>
    </r>
  </si>
  <si>
    <t>--b.CODE, b.POLICY_CODE, b.FA_CODE,</t>
  </si>
  <si>
    <t>--b.MOD_BY, b.MOD_DATE, b.MOD_IP_ADDRESS,</t>
  </si>
  <si>
    <t>--c.CODE, c.ITEM_NAME, c.TYPE_NAME_ASSET,</t>
  </si>
  <si>
    <t>--c.MOD_BY, c.MOD_DATE, c.MOD_IP_ADDRESS,</t>
  </si>
  <si>
    <r>
      <t xml:space="preserve">Revisi Warna Kendaraan dari Unit Plat </t>
    </r>
    <r>
      <rPr>
        <b/>
        <sz val="11"/>
        <color theme="1"/>
        <rFont val="Calibri"/>
        <family val="2"/>
        <scheme val="minor"/>
      </rPr>
      <t>D1529AKB</t>
    </r>
  </si>
  <si>
    <t>D1529AKB</t>
  </si>
  <si>
    <t>d.ASSET_CODE, d.TYPE_ITEM_NAME,</t>
  </si>
  <si>
    <t>d.MOD_BY, d.MOD_DATE, d.MOD_IP_ADDRESS,</t>
  </si>
  <si>
    <t>A0912409</t>
  </si>
  <si>
    <t>a.POLICY_STATUS, a.POLICY_PAYMENT_STATUS,</t>
  </si>
  <si>
    <t>join IFINAMS.dbo.INSURANCE_POLICY_ASSET b</t>
  </si>
  <si>
    <t>on a.CODE = b.POLICY_CODE</t>
  </si>
  <si>
    <t>on b.FA_CODE = c.CODE</t>
  </si>
  <si>
    <r>
      <t>where d.PLAT_NO = '</t>
    </r>
    <r>
      <rPr>
        <b/>
        <sz val="11"/>
        <color theme="1"/>
        <rFont val="Consolas"/>
        <family val="3"/>
      </rPr>
      <t>D1529AKB</t>
    </r>
    <r>
      <rPr>
        <sz val="11"/>
        <color theme="1"/>
        <rFont val="Consolas"/>
        <family val="3"/>
      </rPr>
      <t>'</t>
    </r>
  </si>
  <si>
    <r>
      <t>and a.POLICY_NO like '%</t>
    </r>
    <r>
      <rPr>
        <b/>
        <sz val="11"/>
        <color theme="1"/>
        <rFont val="Consolas"/>
        <family val="3"/>
      </rPr>
      <t>A0912409</t>
    </r>
    <r>
      <rPr>
        <sz val="11"/>
        <color theme="1"/>
        <rFont val="Consolas"/>
        <family val="3"/>
      </rPr>
      <t>%'</t>
    </r>
  </si>
  <si>
    <r>
      <t>and a.POLICY_STATUS = '</t>
    </r>
    <r>
      <rPr>
        <b/>
        <sz val="11"/>
        <color theme="1"/>
        <rFont val="Consolas"/>
        <family val="3"/>
      </rPr>
      <t>ACTIVE</t>
    </r>
    <r>
      <rPr>
        <sz val="11"/>
        <color theme="1"/>
        <rFont val="Consolas"/>
        <family val="3"/>
      </rPr>
      <t>'</t>
    </r>
  </si>
  <si>
    <r>
      <t>and a.POLICY_PAYMENT_STATUS = '</t>
    </r>
    <r>
      <rPr>
        <b/>
        <sz val="11"/>
        <color theme="1"/>
        <rFont val="Consolas"/>
        <family val="3"/>
      </rPr>
      <t>HOLD</t>
    </r>
    <r>
      <rPr>
        <sz val="11"/>
        <color theme="1"/>
        <rFont val="Consolas"/>
        <family val="3"/>
      </rPr>
      <t>';</t>
    </r>
  </si>
  <si>
    <t>POLICY_NO</t>
  </si>
  <si>
    <t>POLICY_EFF_DATE</t>
  </si>
  <si>
    <t>POLICY_EXP_DATE</t>
  </si>
  <si>
    <t>POLICY_STATUS</t>
  </si>
  <si>
    <t>POLICY_PAYMENT_STATUS</t>
  </si>
  <si>
    <t>COLOUR</t>
  </si>
  <si>
    <t>1000.AMSMIG2.2401.000003</t>
  </si>
  <si>
    <t>A0912409-3</t>
  </si>
  <si>
    <t>ACTIVE</t>
  </si>
  <si>
    <t>MIG150124</t>
  </si>
  <si>
    <t>CALYA TIPE G TRANSMISION M</t>
  </si>
  <si>
    <t>HITAM</t>
  </si>
  <si>
    <t>1000.AMSMIG2.2401.000004</t>
  </si>
  <si>
    <t>A0912409-4</t>
  </si>
  <si>
    <t>1000.AMSMIG2.2401.000005</t>
  </si>
  <si>
    <t>A0912409-5</t>
  </si>
  <si>
    <t>2023-10-17</t>
  </si>
  <si>
    <t>2024-10-17</t>
  </si>
  <si>
    <t>2025-10-17</t>
  </si>
  <si>
    <t>2026-10-17</t>
  </si>
  <si>
    <t>4120040195</t>
  </si>
  <si>
    <t>2024-01-15 15:19:14</t>
  </si>
  <si>
    <t>Andreina Amidia: Pak aryo</t>
  </si>
  <si>
    <t>sent on September 9, 2024 1:03 PM</t>
  </si>
  <si>
    <t>from IFINOPL.dbo.AGREEMENT_MAIN a</t>
  </si>
  <si>
    <t>Sabilla Pravita Larrasati (Guest): pak minta tlg dibantu lagi yah yg NPWP, makasii...</t>
  </si>
  <si>
    <t>sent on Monday, September 9, 2024 14:08</t>
  </si>
  <si>
    <t>0001882/4/08/02/2024</t>
  </si>
  <si>
    <t>0001971/4/08/02/2024</t>
  </si>
  <si>
    <t>0001972/4/08/02/2024</t>
  </si>
  <si>
    <t>0002023/4/08/02/2024</t>
  </si>
  <si>
    <t>0002162/4/08/04/2024</t>
  </si>
  <si>
    <t>0002163/4/08/04/2024</t>
  </si>
  <si>
    <t>0002235/4/01/05/2024</t>
  </si>
  <si>
    <t>0002239/4/10/05/2024</t>
  </si>
  <si>
    <t>0002330/4/01/05/2024</t>
  </si>
  <si>
    <t>0002363/4/08/05/2024</t>
  </si>
  <si>
    <t>0002364/4/08/05/2024</t>
  </si>
  <si>
    <t>0002380/4/08/05/2024</t>
  </si>
  <si>
    <t>0002610/4/10/07/2024</t>
  </si>
  <si>
    <t>0002616/4/10/07/2024</t>
  </si>
  <si>
    <t>0002617/4/10/07/2024</t>
  </si>
  <si>
    <t>0002632/4/10/07/2024</t>
  </si>
  <si>
    <t>0002675/4/10/08/2024</t>
  </si>
  <si>
    <t>0002707/4/38/08/2024</t>
  </si>
  <si>
    <t>0002710/4/01/08/2024</t>
  </si>
  <si>
    <t>0002738/4/38/08/2024</t>
  </si>
  <si>
    <t>JASA ANGKASA SEMESTA TBK</t>
  </si>
  <si>
    <t>PT. JASA ANGKASA SEMESTA TBK</t>
  </si>
  <si>
    <t>ASIAKOMNET MULTIMEDIA</t>
  </si>
  <si>
    <t>PT. ASIAKOMNET MULTIMEDIA</t>
  </si>
  <si>
    <t>NUTRICIA INDONESIA SEJAHTERA</t>
  </si>
  <si>
    <t>PT. NUTRICIA INDONESIA SEJAHTERA</t>
  </si>
  <si>
    <t>0002584/4/10/07/2024</t>
  </si>
  <si>
    <t>GEDUNG GRAHA 55 LANTAI 3, JALAN TANAH ABANG II PETOJO SELATAN, GAMBIR KOTA ADM. JAKARTA PUSAT DKI JAKARTA</t>
  </si>
  <si>
    <t>GEDUNG GRAHA 55 LANTAI 3, JALAN TANAH ABANG II BLOK - NOMOR 57 RT:000 RW:000 Kel.PETOJO SELATAN, Kec.GAMBIR, KOTA ADM. JAKARTA PUSAT, DKI JAKARTA, 10160</t>
  </si>
  <si>
    <t>|013132576073000</t>
  </si>
  <si>
    <t>|071090788245100</t>
  </si>
  <si>
    <t>|317839322411000</t>
  </si>
  <si>
    <r>
      <rPr>
        <b/>
        <sz val="11"/>
        <color rgb="FFFF0000"/>
        <rFont val="Calibri"/>
        <family val="2"/>
        <scheme val="minor"/>
      </rPr>
      <t>20240909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-007</t>
    </r>
  </si>
  <si>
    <r>
      <t>f-</t>
    </r>
    <r>
      <rPr>
        <b/>
        <sz val="11"/>
        <color theme="1"/>
        <rFont val="Calibri"/>
        <family val="2"/>
        <scheme val="minor"/>
      </rPr>
      <t>2326638</t>
    </r>
  </si>
  <si>
    <t>[Urgent] Tempel Faktur Nusantara Ekspres Kilat 2662/4/01 &amp; 2663/4/01 (Terbit Pertama Nilai Prorate)</t>
  </si>
  <si>
    <r>
      <rPr>
        <b/>
        <sz val="11"/>
        <color rgb="FFFF0000"/>
        <rFont val="Calibri"/>
        <family val="2"/>
        <scheme val="minor"/>
      </rPr>
      <t>20240909</t>
    </r>
    <r>
      <rPr>
        <b/>
        <sz val="11"/>
        <color rgb="FF0000FF"/>
        <rFont val="Calibri"/>
        <family val="2"/>
        <scheme val="minor"/>
      </rPr>
      <t>MON</t>
    </r>
    <r>
      <rPr>
        <b/>
        <sz val="11"/>
        <color theme="1"/>
        <rFont val="Calibri"/>
        <family val="2"/>
        <scheme val="minor"/>
      </rPr>
      <t>-008</t>
    </r>
  </si>
  <si>
    <r>
      <t>m-</t>
    </r>
    <r>
      <rPr>
        <b/>
        <sz val="11"/>
        <color theme="1"/>
        <rFont val="Calibri"/>
        <family val="2"/>
        <scheme val="minor"/>
      </rPr>
      <t>476689</t>
    </r>
  </si>
  <si>
    <t>Revise Agreement Number - PT Andalan Duta Eka Nusantara App No. 0002143/4/10/07/2024</t>
  </si>
  <si>
    <t>Realization - Agreement No</t>
  </si>
  <si>
    <t>No kontrak saat ini : 0002791/4/10/09/2024</t>
  </si>
  <si>
    <t>Adanya revisi aksesoris yang dilakukan di PO sehingga realization harus di cancel sehingga nomor kontrak harus disesuaikan kembali.</t>
  </si>
  <si>
    <t>No Kontrak : 0002791/4/10/09/2024</t>
  </si>
  <si>
    <t>0002791/4/10/09/2024</t>
  </si>
  <si>
    <r>
      <t xml:space="preserve">No kontrak seharusnya : </t>
    </r>
    <r>
      <rPr>
        <b/>
        <sz val="11"/>
        <color theme="1"/>
        <rFont val="Calibri"/>
        <family val="2"/>
        <scheme val="minor"/>
      </rPr>
      <t>0002224/4/10/04/2024</t>
    </r>
  </si>
  <si>
    <t>0002224/4/10/04/2024</t>
  </si>
  <si>
    <r>
      <t xml:space="preserve">Mohon bantuannya untuk merevisi no kontrak PT Andalan Duta Eka Nusantara atas App No </t>
    </r>
    <r>
      <rPr>
        <b/>
        <sz val="11"/>
        <color theme="1"/>
        <rFont val="Calibri"/>
        <family val="2"/>
        <scheme val="minor"/>
      </rPr>
      <t>0002143/4/10/07/2024.</t>
    </r>
  </si>
  <si>
    <t>0002143/4/10/07/2024.</t>
  </si>
  <si>
    <r>
      <t xml:space="preserve">No Kontrak : </t>
    </r>
    <r>
      <rPr>
        <b/>
        <sz val="11"/>
        <color theme="1"/>
        <rFont val="Calibri"/>
        <family val="2"/>
        <scheme val="minor"/>
      </rPr>
      <t>0002224/4/10/04/2024</t>
    </r>
  </si>
  <si>
    <t>a.APPLICATION_NO,</t>
  </si>
  <si>
    <t>where a.APPLICATION_NO = replace('0002143/4/10/07/2024', '/', '.')</t>
  </si>
  <si>
    <t>and a.[STATUS] = 'ON PROCESS'</t>
  </si>
  <si>
    <t>MOD_BY = 'Aryo Budi', -- A2632</t>
  </si>
  <si>
    <t>MOD_DATE = getdate(), -- 2024-09-09 11:14:39.743</t>
  </si>
  <si>
    <t>MOD_IP_ADDRESS = '' -- 163.53.185.26</t>
  </si>
  <si>
    <r>
      <t>AGREEMENT_NO = replace('</t>
    </r>
    <r>
      <rPr>
        <b/>
        <sz val="11"/>
        <color theme="1"/>
        <rFont val="Consolas"/>
        <family val="3"/>
      </rPr>
      <t>0002224/4/10/04/2024</t>
    </r>
    <r>
      <rPr>
        <sz val="11"/>
        <color theme="1"/>
        <rFont val="Consolas"/>
        <family val="3"/>
      </rPr>
      <t>', '/', '.'), -- 0002791.4.10.09.2024</t>
    </r>
  </si>
  <si>
    <r>
      <t>AGREEMENT_EXTERNAL_NO = '</t>
    </r>
    <r>
      <rPr>
        <b/>
        <sz val="11"/>
        <color theme="1"/>
        <rFont val="Consolas"/>
        <family val="3"/>
      </rPr>
      <t>0002224/4/10/04/2024</t>
    </r>
    <r>
      <rPr>
        <sz val="11"/>
        <color theme="1"/>
        <rFont val="Consolas"/>
        <family val="3"/>
      </rPr>
      <t>', -- '0002224/4/10/04/2024', -- 0002791/4/10/09/20240002791/4/10/09/2024</t>
    </r>
  </si>
  <si>
    <r>
      <t>where CODE = '</t>
    </r>
    <r>
      <rPr>
        <b/>
        <sz val="11"/>
        <color theme="1"/>
        <rFont val="Consolas"/>
        <family val="3"/>
      </rPr>
      <t>2010.OPLRLZ.2409.000017</t>
    </r>
    <r>
      <rPr>
        <sz val="11"/>
        <color theme="1"/>
        <rFont val="Consolas"/>
        <family val="3"/>
      </rPr>
      <t>';</t>
    </r>
  </si>
  <si>
    <t>0013105663073000</t>
  </si>
  <si>
    <t>0010653228005000</t>
  </si>
  <si>
    <t>|0013132576073000</t>
  </si>
  <si>
    <t>|0317839322411000</t>
  </si>
  <si>
    <t>|01.313.257.6-073.000</t>
  </si>
  <si>
    <t>|071.090.788.2-451.00</t>
  </si>
  <si>
    <t>|31.783.932.2-411.000</t>
  </si>
  <si>
    <r>
      <rPr>
        <b/>
        <sz val="11"/>
        <color rgb="FFFF0000"/>
        <rFont val="Calibri"/>
        <family val="2"/>
        <scheme val="minor"/>
      </rPr>
      <t>20240910</t>
    </r>
    <r>
      <rPr>
        <b/>
        <sz val="11"/>
        <color rgb="FF0000FF"/>
        <rFont val="Calibri"/>
        <family val="2"/>
        <scheme val="minor"/>
      </rPr>
      <t>TUE</t>
    </r>
  </si>
  <si>
    <t>Aryo Budi Dwikarso Prasetyo: NPWP done ya Sori baru bisa dikerjain</t>
  </si>
  <si>
    <t>sent on September 10, 2024 10:22 AM</t>
  </si>
  <si>
    <t>RE: RE: [Urgent] Tempel Faktur Nusantara Ekspres Kilat 2662/4/01 &amp; 2663/4/01 (Terbit Pertama Nilai Prorate)</t>
  </si>
  <si>
    <r>
      <t>m-</t>
    </r>
    <r>
      <rPr>
        <b/>
        <sz val="11"/>
        <color theme="1"/>
        <rFont val="Calibri"/>
        <family val="2"/>
        <scheme val="minor"/>
      </rPr>
      <t>476067</t>
    </r>
  </si>
  <si>
    <t>Request Mengubah Status Maturity Dari POST Menjadi HOLD dan Request Extend Lebih dari 6 Bulan-KOPERASI KARYAWAN PT ASURANSI EKSPOR INDONESIA</t>
  </si>
  <si>
    <t>Anas Tasya Pramadani</t>
  </si>
  <si>
    <t>ACCOUNTS MAINTENANCE-MATURITY REQUEST-MATURITY</t>
  </si>
  <si>
    <t>Req untuk mengubah status maturity dari POST menjadi HOLD dan dapat melakukan extend selama 3 bulan an Koperasi Karyawan PT. Asuransi Ekspor Indonesia:</t>
  </si>
  <si>
    <t>- Agr 0001293/4/01/03/2023</t>
  </si>
  <si>
    <t>- Agr 0001294/4/01/03/2023</t>
  </si>
  <si>
    <t>- Agr 0001295/4/01/03/2023</t>
  </si>
  <si>
    <t>Unit tersebut sebelumnya sudah pernah diextend 6 bulan dan saat ini mengajukan extend lagi selama 3 bulan dengan agreement yang sama.</t>
  </si>
  <si>
    <t>Dikarenakan info unit akan diextend di tanggal 03 September 2024 ketika unit sudah Automatic Stop Contract dengan status POST di menu maturity.</t>
  </si>
  <si>
    <t>Status Maturity "POST"</t>
  </si>
  <si>
    <t>Sabilla Pravita Larrasati (Guest): mba putri (Guest) mohon dibantu tiket 467067 u...</t>
  </si>
  <si>
    <t>sent on September 9, 2024 2:02 PM</t>
  </si>
  <si>
    <t>Aryo Prasetyo: Pagi Mbak putri (Guest), berikut lampiran tiket 467067 ya</t>
  </si>
  <si>
    <t>sent on September 10, 2024 11:09 AM</t>
  </si>
  <si>
    <t>Sabilla Pravita Larrasati (Guest): pak Aryo Prasetyo boleh tlg dibantu lampirkan f...</t>
  </si>
  <si>
    <t>sent on September 10, 2024 9:10 AM</t>
  </si>
  <si>
    <t>putri (Guest): Maaf mba Sabilla Pravita Larrasati (Guest) enggak bisa dibuka mba</t>
  </si>
  <si>
    <t>sent on September 10, 2024 9:08 AM</t>
  </si>
  <si>
    <t>Sabilla Pravita Larrasati (Guest): https://365dipostar.sharepoint.com/:b:/s/PJ_New...</t>
  </si>
  <si>
    <t>sent on September 10, 2024 9:07 AM</t>
  </si>
  <si>
    <t>putri (Guest): Selamat Pagi mba Sabilla Pravita Larrasati (Guest) Mba untuk fil...</t>
  </si>
  <si>
    <t>sent on September 10, 2024 9:03 AM</t>
  </si>
  <si>
    <r>
      <t>Status Maturity "</t>
    </r>
    <r>
      <rPr>
        <b/>
        <sz val="11"/>
        <color theme="1"/>
        <rFont val="Calibri"/>
        <family val="2"/>
        <scheme val="minor"/>
      </rPr>
      <t>HOLD</t>
    </r>
    <r>
      <rPr>
        <sz val="11"/>
        <color theme="1"/>
        <rFont val="Calibri"/>
        <family val="2"/>
        <scheme val="minor"/>
      </rPr>
      <t>" dan dapat diproses extend 3 bulan</t>
    </r>
  </si>
  <si>
    <r>
      <t>m-</t>
    </r>
    <r>
      <rPr>
        <b/>
        <sz val="11"/>
        <color theme="1"/>
        <rFont val="Calibri"/>
        <family val="2"/>
        <scheme val="minor"/>
      </rPr>
      <t>476832</t>
    </r>
  </si>
  <si>
    <t>Req untuk mengubah status maturity dari POST menjadi HOLD PT. ORICA MINING SERVICES Agreement 0001048/4/01/06/2022</t>
  </si>
  <si>
    <t>Dikarenakan unit akan diextend 1 bulan ketika unit sudah Automatic Stop Contract dengan status POST di menu maturity.</t>
  </si>
  <si>
    <t>Status Maturity "HOLD"</t>
  </si>
  <si>
    <t>Aryo Prasetyo: Mbak putri (Guest), mohon bantuannya utk tiket myforms 476832 ya, M...</t>
  </si>
  <si>
    <t>sent on September 10, 2024 4:19 PM</t>
  </si>
  <si>
    <r>
      <t>a.CODE, a.POLICY_NO, a.</t>
    </r>
    <r>
      <rPr>
        <b/>
        <sz val="11"/>
        <color rgb="FF0000FF"/>
        <rFont val="Consolas"/>
        <family val="3"/>
      </rPr>
      <t>POLICY_EFF_DATE</t>
    </r>
    <r>
      <rPr>
        <sz val="11"/>
        <color theme="1"/>
        <rFont val="Consolas"/>
        <family val="3"/>
      </rPr>
      <t>, a.</t>
    </r>
    <r>
      <rPr>
        <b/>
        <sz val="11"/>
        <color rgb="FF0000FF"/>
        <rFont val="Consolas"/>
        <family val="3"/>
      </rPr>
      <t>POLICY_EXP_DATE</t>
    </r>
    <r>
      <rPr>
        <sz val="11"/>
        <color theme="1"/>
        <rFont val="Consolas"/>
        <family val="3"/>
      </rPr>
      <t>,</t>
    </r>
  </si>
  <si>
    <r>
      <t>d.PLAT_NO, d.</t>
    </r>
    <r>
      <rPr>
        <b/>
        <sz val="11"/>
        <color rgb="FF0000FF"/>
        <rFont val="Consolas"/>
        <family val="3"/>
      </rPr>
      <t>COLOUR</t>
    </r>
    <r>
      <rPr>
        <sz val="11"/>
        <color theme="1"/>
        <rFont val="Consolas"/>
        <family val="3"/>
      </rPr>
      <t>,</t>
    </r>
  </si>
  <si>
    <t>update IFINAMS.dbo.INSURANCE_POLICY_MAIN</t>
  </si>
  <si>
    <t>MOD_IP_ADDRESS = 'M-474746'</t>
  </si>
  <si>
    <t>'1000.AMSMIG2.2401.000003',</t>
  </si>
  <si>
    <t>'1000.AMSMIG2.2401.000004',</t>
  </si>
  <si>
    <t>'1000.AMSMIG2.2401.000005'</t>
  </si>
  <si>
    <t>update IFINAMS.dbo.ASSET_VEHICLE</t>
  </si>
  <si>
    <t>where ASSET_CODE = '4120040195';</t>
  </si>
  <si>
    <r>
      <t>POLICY_EFF_DATE = '</t>
    </r>
    <r>
      <rPr>
        <b/>
        <sz val="11"/>
        <color theme="1"/>
        <rFont val="Consolas"/>
        <family val="3"/>
      </rPr>
      <t>2024-10-17</t>
    </r>
    <r>
      <rPr>
        <sz val="11"/>
        <color theme="1"/>
        <rFont val="Consolas"/>
        <family val="3"/>
      </rPr>
      <t>',</t>
    </r>
  </si>
  <si>
    <r>
      <t>POLICY_EXP_DATE = '</t>
    </r>
    <r>
      <rPr>
        <b/>
        <sz val="11"/>
        <color theme="1"/>
        <rFont val="Consolas"/>
        <family val="3"/>
      </rPr>
      <t>2025-10-17</t>
    </r>
    <r>
      <rPr>
        <sz val="11"/>
        <color theme="1"/>
        <rFont val="Consolas"/>
        <family val="3"/>
      </rPr>
      <t>',</t>
    </r>
  </si>
  <si>
    <t>MOD_DATE = getdate(), -- 2023-11-03 22:39:18.753</t>
  </si>
  <si>
    <t>MOD_IP_ADDRESS = 'M-474746' -- MIGRASI</t>
  </si>
  <si>
    <r>
      <t>COLOUR = '</t>
    </r>
    <r>
      <rPr>
        <b/>
        <sz val="11"/>
        <color theme="1"/>
        <rFont val="Consolas"/>
        <family val="3"/>
      </rPr>
      <t>SILVER METALIK</t>
    </r>
    <r>
      <rPr>
        <sz val="11"/>
        <color theme="1"/>
        <rFont val="Consolas"/>
        <family val="3"/>
      </rPr>
      <t>', -- HITAM</t>
    </r>
  </si>
  <si>
    <t>Aryo Prasetyo: Sore Pak Anton, tiket 474746 --&gt; Revisi Warna Kendaraan dan Star...</t>
  </si>
  <si>
    <t>sent on September 10, 2024 4:51 PM</t>
  </si>
  <si>
    <r>
      <rPr>
        <b/>
        <sz val="11"/>
        <color rgb="FFFF0000"/>
        <rFont val="Calibri"/>
        <family val="2"/>
        <scheme val="minor"/>
      </rPr>
      <t>20240911</t>
    </r>
    <r>
      <rPr>
        <b/>
        <sz val="11"/>
        <color rgb="FF0000FF"/>
        <rFont val="Calibri"/>
        <family val="2"/>
        <scheme val="minor"/>
      </rPr>
      <t>WED</t>
    </r>
  </si>
  <si>
    <r>
      <rPr>
        <b/>
        <sz val="11"/>
        <color rgb="FFFF0000"/>
        <rFont val="Calibri"/>
        <family val="2"/>
        <scheme val="minor"/>
      </rPr>
      <t>20240910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</si>
  <si>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r>
      <rPr>
        <b/>
        <sz val="11"/>
        <color rgb="FFFF0000"/>
        <rFont val="Calibri"/>
        <family val="2"/>
        <scheme val="minor"/>
      </rPr>
      <t>20240910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-003</t>
    </r>
  </si>
  <si>
    <r>
      <rPr>
        <b/>
        <sz val="11"/>
        <color rgb="FFFF0000"/>
        <rFont val="Calibri"/>
        <family val="2"/>
        <scheme val="minor"/>
      </rPr>
      <t>20240911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-001</t>
    </r>
  </si>
  <si>
    <r>
      <t>m-</t>
    </r>
    <r>
      <rPr>
        <b/>
        <sz val="11"/>
        <color theme="1"/>
        <rFont val="Calibri"/>
        <family val="2"/>
        <scheme val="minor"/>
      </rPr>
      <t>477133</t>
    </r>
  </si>
  <si>
    <t>Revisi Nama dan No BPKB di Ifin</t>
  </si>
  <si>
    <t>Mohon bantuannya untuk dapat merevisi nama pemilik dan no BPKB pada Ifin</t>
  </si>
  <si>
    <t>Perubahan data di BPKB</t>
  </si>
  <si>
    <r>
      <t xml:space="preserve">NAMA PEMILIK : </t>
    </r>
    <r>
      <rPr>
        <b/>
        <sz val="11"/>
        <color theme="1"/>
        <rFont val="Calibri"/>
        <family val="2"/>
        <scheme val="minor"/>
      </rPr>
      <t>PT. DIPO STAR FINANCE</t>
    </r>
  </si>
  <si>
    <r>
      <t xml:space="preserve">NO BPKB : </t>
    </r>
    <r>
      <rPr>
        <b/>
        <sz val="11"/>
        <color theme="1"/>
        <rFont val="Calibri"/>
        <family val="2"/>
        <scheme val="minor"/>
      </rPr>
      <t>T-00747503</t>
    </r>
  </si>
  <si>
    <r>
      <t xml:space="preserve">NAMA PEMILIK : </t>
    </r>
    <r>
      <rPr>
        <b/>
        <sz val="11"/>
        <color theme="1"/>
        <rFont val="Calibri"/>
        <family val="2"/>
        <scheme val="minor"/>
      </rPr>
      <t>PT. DUNIA EXPRESS TRANSINDO</t>
    </r>
  </si>
  <si>
    <t>PT. DUNIA EXPRESS TRANSINDO</t>
  </si>
  <si>
    <r>
      <t xml:space="preserve">NO BPKB : </t>
    </r>
    <r>
      <rPr>
        <b/>
        <sz val="11"/>
        <color theme="1"/>
        <rFont val="Calibri"/>
        <family val="2"/>
        <scheme val="minor"/>
      </rPr>
      <t>U-07899115</t>
    </r>
  </si>
  <si>
    <t>U-07899115</t>
  </si>
  <si>
    <t>T-00747503</t>
  </si>
  <si>
    <r>
      <t>where b.DOCUMENT_TYPE = '</t>
    </r>
    <r>
      <rPr>
        <b/>
        <sz val="11"/>
        <color theme="1"/>
        <rFont val="Consolas"/>
        <family val="3"/>
      </rPr>
      <t>BPKB</t>
    </r>
    <r>
      <rPr>
        <sz val="11"/>
        <color theme="1"/>
        <rFont val="Consolas"/>
        <family val="3"/>
      </rPr>
      <t>'</t>
    </r>
  </si>
  <si>
    <r>
      <t xml:space="preserve">MOD_DATE = </t>
    </r>
    <r>
      <rPr>
        <b/>
        <sz val="11"/>
        <color theme="1"/>
        <rFont val="Consolas"/>
        <family val="3"/>
      </rPr>
      <t>getdate()</t>
    </r>
    <r>
      <rPr>
        <sz val="11"/>
        <color theme="1"/>
        <rFont val="Consolas"/>
        <family val="3"/>
      </rPr>
      <t>, -- 2023-11-16 10:19:18.517</t>
    </r>
  </si>
  <si>
    <r>
      <t>MOD_IP_ADDRESS = '</t>
    </r>
    <r>
      <rPr>
        <b/>
        <sz val="11"/>
        <color theme="1"/>
        <rFont val="Consolas"/>
        <family val="3"/>
      </rPr>
      <t>M-477133</t>
    </r>
    <r>
      <rPr>
        <sz val="11"/>
        <color theme="1"/>
        <rFont val="Consolas"/>
        <family val="3"/>
      </rPr>
      <t>' -- MIGRASI</t>
    </r>
  </si>
  <si>
    <r>
      <t xml:space="preserve">from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DOCUMENT_MAIN</t>
    </r>
    <r>
      <rPr>
        <sz val="11"/>
        <color theme="1"/>
        <rFont val="Consolas"/>
        <family val="3"/>
      </rPr>
      <t xml:space="preserve"> a</t>
    </r>
  </si>
  <si>
    <r>
      <t xml:space="preserve">join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DOCUMENT_DETAIL</t>
    </r>
    <r>
      <rPr>
        <sz val="11"/>
        <color theme="1"/>
        <rFont val="Consolas"/>
        <family val="3"/>
      </rPr>
      <t xml:space="preserve"> b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</si>
  <si>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</t>
    </r>
    <r>
      <rPr>
        <sz val="11"/>
        <color theme="1"/>
        <rFont val="Consolas"/>
        <family val="3"/>
      </rPr>
      <t xml:space="preserve"> c</t>
    </r>
  </si>
  <si>
    <r>
      <t xml:space="preserve">join </t>
    </r>
    <r>
      <rPr>
        <b/>
        <sz val="11"/>
        <color theme="1"/>
        <rFont val="Consolas"/>
        <family val="3"/>
      </rPr>
      <t>IFINAMS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ASSET_VEHICLE</t>
    </r>
    <r>
      <rPr>
        <sz val="11"/>
        <color theme="1"/>
        <rFont val="Consolas"/>
        <family val="3"/>
      </rPr>
      <t xml:space="preserve"> d</t>
    </r>
  </si>
  <si>
    <r>
      <t xml:space="preserve">update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DOCUMENT_DETAIL</t>
    </r>
  </si>
  <si>
    <r>
      <t>where DOC_NO = '</t>
    </r>
    <r>
      <rPr>
        <b/>
        <sz val="11"/>
        <color theme="1"/>
        <rFont val="Consolas"/>
        <family val="3"/>
      </rPr>
      <t>T-00747503</t>
    </r>
    <r>
      <rPr>
        <sz val="11"/>
        <color theme="1"/>
        <rFont val="Consolas"/>
        <family val="3"/>
      </rPr>
      <t>'</t>
    </r>
  </si>
  <si>
    <r>
      <t>b.</t>
    </r>
    <r>
      <rPr>
        <b/>
        <sz val="11"/>
        <color rgb="FF0000FF"/>
        <rFont val="Consolas"/>
        <family val="3"/>
      </rPr>
      <t>DOC_NO</t>
    </r>
    <r>
      <rPr>
        <sz val="11"/>
        <color theme="1"/>
        <rFont val="Consolas"/>
        <family val="3"/>
      </rPr>
      <t>, b.</t>
    </r>
    <r>
      <rPr>
        <b/>
        <sz val="11"/>
        <color rgb="FF0000FF"/>
        <rFont val="Consolas"/>
        <family val="3"/>
      </rPr>
      <t>DOC_NAME</t>
    </r>
    <r>
      <rPr>
        <sz val="11"/>
        <color theme="1"/>
        <rFont val="Consolas"/>
        <family val="3"/>
      </rPr>
      <t>, d.PLAT_NO,</t>
    </r>
  </si>
  <si>
    <r>
      <rPr>
        <b/>
        <sz val="11"/>
        <color rgb="FF0000FF"/>
        <rFont val="Consolas"/>
        <family val="3"/>
      </rPr>
      <t>DOC_NAME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PT. DUNIA EXPRESS TRANSINDO</t>
    </r>
    <r>
      <rPr>
        <sz val="11"/>
        <color theme="1"/>
        <rFont val="Consolas"/>
        <family val="3"/>
      </rPr>
      <t>', -- PT.DIPO STAR FINANCE</t>
    </r>
  </si>
  <si>
    <r>
      <rPr>
        <b/>
        <sz val="11"/>
        <color rgb="FF0000FF"/>
        <rFont val="Consolas"/>
        <family val="3"/>
      </rPr>
      <t>DOC_NO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U-07899115</t>
    </r>
    <r>
      <rPr>
        <sz val="11"/>
        <color theme="1"/>
        <rFont val="Consolas"/>
        <family val="3"/>
      </rPr>
      <t>', -- T-00747503</t>
    </r>
  </si>
  <si>
    <r>
      <t>and d.PLAT_NO = '</t>
    </r>
    <r>
      <rPr>
        <b/>
        <sz val="11"/>
        <color theme="1"/>
        <rFont val="Consolas"/>
        <family val="3"/>
      </rPr>
      <t>B9628SYQ</t>
    </r>
    <r>
      <rPr>
        <sz val="11"/>
        <color theme="1"/>
        <rFont val="Consolas"/>
        <family val="3"/>
      </rPr>
      <t>'</t>
    </r>
  </si>
  <si>
    <t>sent on September 11, 2024 8:21 AM</t>
  </si>
  <si>
    <t>Aryo Prasetyo: Bu Amelya, tiket 477133 --&gt; Revisi Nama dan No BPKB di Ifin --&amp;...</t>
  </si>
  <si>
    <t>sent on September 11, 2024 9:00 AM</t>
  </si>
  <si>
    <t>Amelya Putri Sakie: Pk</t>
  </si>
  <si>
    <t>sent on September 11, 2024 9:22 AM</t>
  </si>
  <si>
    <t>Sabilla Pravita Larrasati (Guest): evidence 476832 done ya pak, tlg dibantu attach...</t>
  </si>
  <si>
    <t>sent on Wednesday, September 11, 2024 10:20</t>
  </si>
  <si>
    <t>Aryo Prasetyo: Siang Bu Anas, tiket 476832 --&gt; Req untuk mengubah status maturi...</t>
  </si>
  <si>
    <t>sent on September 11, 2024 10:46 AM</t>
  </si>
  <si>
    <t>Sabilla Pravita Larrasati (Guest): evidence 476067 done juga</t>
  </si>
  <si>
    <t>sent on Wednesday, September 11, 2024 10:21</t>
  </si>
  <si>
    <t>Aryo Prasetyo: Bu Anas, tiket 476067 --&gt; Request Mengubah Status Maturity Dari ...</t>
  </si>
  <si>
    <t>sent on September 11, 2024 10:56 AM</t>
  </si>
  <si>
    <t>1000.MTS.2409.000008</t>
  </si>
  <si>
    <t>B9628SYQ</t>
  </si>
  <si>
    <t>DOC_NAME = 'PT. DUNIA EXPRESS TRANSINDO' -- PT.DIPO STAR FINANCE</t>
  </si>
  <si>
    <t>where DOCUMENT_CODE = '0000772.4.08.09.2022-2-SUP'</t>
  </si>
  <si>
    <r>
      <rPr>
        <b/>
        <sz val="11"/>
        <color rgb="FFFF0000"/>
        <rFont val="Calibri"/>
        <family val="2"/>
        <scheme val="minor"/>
      </rPr>
      <t>20240912</t>
    </r>
    <r>
      <rPr>
        <b/>
        <sz val="11"/>
        <color rgb="FF0000FF"/>
        <rFont val="Calibri"/>
        <family val="2"/>
        <scheme val="minor"/>
      </rPr>
      <t>THU</t>
    </r>
  </si>
  <si>
    <r>
      <rPr>
        <b/>
        <sz val="11"/>
        <color rgb="FFFF0000"/>
        <rFont val="Calibri"/>
        <family val="2"/>
        <scheme val="minor"/>
      </rPr>
      <t>20240912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-001</t>
    </r>
  </si>
  <si>
    <r>
      <t>m-</t>
    </r>
    <r>
      <rPr>
        <b/>
        <sz val="11"/>
        <color theme="1"/>
        <rFont val="Calibri"/>
        <family val="2"/>
        <scheme val="minor"/>
      </rPr>
      <t>477810</t>
    </r>
  </si>
  <si>
    <t>Nama penerima kuasa kurang lengkap saat di input</t>
  </si>
  <si>
    <t>Receive Name : Rian Andriansyah</t>
  </si>
  <si>
    <r>
      <t xml:space="preserve">Mohon bantuannya untuk merevisi nama penerima kuasa dari PT. ALAM SAMPURNA MAKMUR (Mutation No : </t>
    </r>
    <r>
      <rPr>
        <b/>
        <sz val="11"/>
        <color theme="1"/>
        <rFont val="Calibri"/>
        <family val="2"/>
        <scheme val="minor"/>
      </rPr>
      <t>1000.MTS.2409.000015</t>
    </r>
    <r>
      <rPr>
        <sz val="11"/>
        <color theme="1"/>
        <rFont val="Calibri"/>
        <family val="2"/>
        <scheme val="minor"/>
      </rPr>
      <t>)</t>
    </r>
  </si>
  <si>
    <t>1000.MTS.2409.000015</t>
  </si>
  <si>
    <r>
      <t xml:space="preserve">Receive Name : </t>
    </r>
    <r>
      <rPr>
        <b/>
        <sz val="11"/>
        <color theme="1"/>
        <rFont val="Calibri"/>
        <family val="2"/>
        <scheme val="minor"/>
      </rPr>
      <t>Rian Andriansyah kuasa Surianto</t>
    </r>
  </si>
  <si>
    <t>Rian Andriansyah kuasa Surianto</t>
  </si>
  <si>
    <t>where a.CODE = '1000.MTS.2409.000015';</t>
  </si>
  <si>
    <r>
      <t xml:space="preserve">from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DOCUMENT_MOVEMENT</t>
    </r>
    <r>
      <rPr>
        <sz val="11"/>
        <color theme="1"/>
        <rFont val="Consolas"/>
        <family val="3"/>
      </rPr>
      <t xml:space="preserve"> a</t>
    </r>
  </si>
  <si>
    <r>
      <t>a.</t>
    </r>
    <r>
      <rPr>
        <b/>
        <sz val="11"/>
        <color rgb="FF0000FF"/>
        <rFont val="Consolas"/>
        <family val="3"/>
      </rPr>
      <t>RECEIVED_NAME</t>
    </r>
    <r>
      <rPr>
        <sz val="11"/>
        <color theme="1"/>
        <rFont val="Consolas"/>
        <family val="3"/>
      </rPr>
      <t>,</t>
    </r>
  </si>
  <si>
    <r>
      <t xml:space="preserve">update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DOCUMENT_MOVEMENT</t>
    </r>
  </si>
  <si>
    <r>
      <rPr>
        <b/>
        <sz val="11"/>
        <color rgb="FF0000FF"/>
        <rFont val="Consolas"/>
        <family val="3"/>
      </rPr>
      <t>RECEIVED_NAME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Rian Andriansyah kuasa Surianto</t>
    </r>
    <r>
      <rPr>
        <sz val="11"/>
        <color theme="1"/>
        <rFont val="Consolas"/>
        <family val="3"/>
      </rPr>
      <t>', -- Rian Andriansyah</t>
    </r>
  </si>
  <si>
    <r>
      <t>MOD_BY = '</t>
    </r>
    <r>
      <rPr>
        <b/>
        <sz val="11"/>
        <color theme="1"/>
        <rFont val="Consolas"/>
        <family val="3"/>
      </rPr>
      <t>Aryo Budi</t>
    </r>
    <r>
      <rPr>
        <sz val="11"/>
        <color theme="1"/>
        <rFont val="Consolas"/>
        <family val="3"/>
      </rPr>
      <t>', -- A4042</t>
    </r>
  </si>
  <si>
    <r>
      <t xml:space="preserve">MOD_DATE = </t>
    </r>
    <r>
      <rPr>
        <b/>
        <sz val="11"/>
        <color theme="1"/>
        <rFont val="Consolas"/>
        <family val="3"/>
      </rPr>
      <t>getdate()</t>
    </r>
    <r>
      <rPr>
        <sz val="11"/>
        <color theme="1"/>
        <rFont val="Consolas"/>
        <family val="3"/>
      </rPr>
      <t>, -- 2024-09-11 18:27:31.187</t>
    </r>
  </si>
  <si>
    <r>
      <t>MOD_IP_ADDRESS = '</t>
    </r>
    <r>
      <rPr>
        <b/>
        <sz val="11"/>
        <color theme="1"/>
        <rFont val="Consolas"/>
        <family val="3"/>
      </rPr>
      <t>M-477810</t>
    </r>
    <r>
      <rPr>
        <sz val="11"/>
        <color theme="1"/>
        <rFont val="Consolas"/>
        <family val="3"/>
      </rPr>
      <t>' -- 163.53.185.26</t>
    </r>
  </si>
  <si>
    <r>
      <t>where CODE = '</t>
    </r>
    <r>
      <rPr>
        <b/>
        <sz val="11"/>
        <color theme="1"/>
        <rFont val="Consolas"/>
        <family val="3"/>
      </rPr>
      <t>1000.MTS.2409.000015</t>
    </r>
    <r>
      <rPr>
        <sz val="11"/>
        <color theme="1"/>
        <rFont val="Consolas"/>
        <family val="3"/>
      </rPr>
      <t>';</t>
    </r>
  </si>
  <si>
    <t>Amelya Putri Sakie: Pagi Pak , sudah saya bikin tiket untuk revisi nama penerima k...</t>
  </si>
  <si>
    <t>sent on September 12, 2024 8:26 AM</t>
  </si>
  <si>
    <t>Amelya Putri Sakie: Pak Aryo</t>
  </si>
  <si>
    <t>sent on September 12, 2024 9:50 AM</t>
  </si>
  <si>
    <t>d.MOD_BY, d.MOD_DATE, d.MOD_IP_ADDRESS</t>
  </si>
  <si>
    <t>on a.CODE = e.DOCUMENT_CODE</t>
  </si>
  <si>
    <t>on e.MOVEMENT_CODE = f.CODE</t>
  </si>
  <si>
    <r>
      <t xml:space="preserve">join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DOCUMENT_MOVEMENT_DETAIL</t>
    </r>
    <r>
      <rPr>
        <sz val="11"/>
        <color theme="1"/>
        <rFont val="Consolas"/>
        <family val="3"/>
      </rPr>
      <t xml:space="preserve"> e</t>
    </r>
  </si>
  <si>
    <r>
      <t xml:space="preserve">join </t>
    </r>
    <r>
      <rPr>
        <b/>
        <sz val="11"/>
        <color theme="1"/>
        <rFont val="Consolas"/>
        <family val="3"/>
      </rPr>
      <t>IFINDOC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DOCUMENT_MOVEMENT</t>
    </r>
    <r>
      <rPr>
        <sz val="11"/>
        <color theme="1"/>
        <rFont val="Consolas"/>
        <family val="3"/>
      </rPr>
      <t xml:space="preserve"> f</t>
    </r>
  </si>
  <si>
    <r>
      <t>and f.CODE = '</t>
    </r>
    <r>
      <rPr>
        <b/>
        <sz val="11"/>
        <color theme="1"/>
        <rFont val="Calibri"/>
        <family val="2"/>
        <scheme val="minor"/>
      </rPr>
      <t>1000.MTS.2409.000008</t>
    </r>
    <r>
      <rPr>
        <sz val="11"/>
        <color theme="1"/>
        <rFont val="Calibri"/>
        <family val="2"/>
        <scheme val="minor"/>
      </rPr>
      <t>'</t>
    </r>
  </si>
  <si>
    <r>
      <t>d.ASSET_CODE, d.</t>
    </r>
    <r>
      <rPr>
        <b/>
        <sz val="11"/>
        <color rgb="FF0000FF"/>
        <rFont val="Consolas"/>
        <family val="3"/>
      </rPr>
      <t>BPKB_NO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</si>
  <si>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BPKB_NO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U-07899115</t>
    </r>
    <r>
      <rPr>
        <sz val="11"/>
        <color theme="1"/>
        <rFont val="Consolas"/>
        <family val="3"/>
      </rPr>
      <t>', -- T-00747503</t>
    </r>
  </si>
  <si>
    <r>
      <t>where ASSET_CODE = '</t>
    </r>
    <r>
      <rPr>
        <b/>
        <sz val="11"/>
        <color theme="1"/>
        <rFont val="Consolas"/>
        <family val="3"/>
      </rPr>
      <t>4120040154</t>
    </r>
    <r>
      <rPr>
        <sz val="11"/>
        <color theme="1"/>
        <rFont val="Consolas"/>
        <family val="3"/>
      </rPr>
      <t>'</t>
    </r>
  </si>
  <si>
    <r>
      <t>MOD_IP_ADDRESS = '</t>
    </r>
    <r>
      <rPr>
        <b/>
        <sz val="11"/>
        <color theme="1"/>
        <rFont val="Consolas"/>
        <family val="3"/>
      </rPr>
      <t>M-477133</t>
    </r>
    <r>
      <rPr>
        <sz val="11"/>
        <color theme="1"/>
        <rFont val="Consolas"/>
        <family val="3"/>
      </rPr>
      <t>' -- 35.191.8.194</t>
    </r>
  </si>
  <si>
    <r>
      <t xml:space="preserve">MOD_DATE = </t>
    </r>
    <r>
      <rPr>
        <b/>
        <sz val="11"/>
        <color theme="1"/>
        <rFont val="Consolas"/>
        <family val="3"/>
      </rPr>
      <t>getdate()</t>
    </r>
    <r>
      <rPr>
        <sz val="11"/>
        <color theme="1"/>
        <rFont val="Consolas"/>
        <family val="3"/>
      </rPr>
      <t>, -- 2024-04-05 15:14:33.567</t>
    </r>
  </si>
  <si>
    <r>
      <t>MOD_BY = '</t>
    </r>
    <r>
      <rPr>
        <b/>
        <sz val="11"/>
        <color theme="1"/>
        <rFont val="Consolas"/>
        <family val="3"/>
      </rPr>
      <t>Aryo Budi</t>
    </r>
    <r>
      <rPr>
        <sz val="11"/>
        <color theme="1"/>
        <rFont val="Consolas"/>
        <family val="3"/>
      </rPr>
      <t>', -- A3562</t>
    </r>
  </si>
  <si>
    <t>Amelya Putri Sakie: Pak klo soal yg ini jd bagaimana ya</t>
  </si>
  <si>
    <t>sent on September 12, 2024 10:20 AM</t>
  </si>
  <si>
    <t>Aryo Prasetyo: Sdh sy revisi no bpkb di asset jd no bpkb di tanda terima sudah sam...</t>
  </si>
  <si>
    <t>sent on September 12, 2024 12:59 PM</t>
  </si>
  <si>
    <r>
      <rPr>
        <b/>
        <sz val="11"/>
        <color rgb="FFFF0000"/>
        <rFont val="Calibri"/>
        <family val="2"/>
        <scheme val="minor"/>
      </rPr>
      <t>20240912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-004</t>
    </r>
  </si>
  <si>
    <r>
      <t>f-</t>
    </r>
    <r>
      <rPr>
        <b/>
        <sz val="11"/>
        <color theme="1"/>
        <rFont val="Calibri"/>
        <family val="2"/>
        <scheme val="minor"/>
      </rPr>
      <t>2326844</t>
    </r>
  </si>
  <si>
    <t>Request List Data unit yang masih aktif PT Fonterra Brands Indonesia</t>
  </si>
  <si>
    <t>select --distinct top 10</t>
  </si>
  <si>
    <t>a.AGREEMENT_NO, A.CLIENT_NAME, a.AGREEMENT_STATUS,</t>
  </si>
  <si>
    <t>b.FA_REFF_NO_01, b.ASSET_STATUS</t>
  </si>
  <si>
    <t>join IFINOPL.dbo.AGREEMENT_ASSET b</t>
  </si>
  <si>
    <t>on a.AGREEMENT_NO = b.AGREEMENT_NO</t>
  </si>
  <si>
    <t>order by a.AGREEMENT_NO</t>
  </si>
  <si>
    <r>
      <t>where a.CLIENT_NAME like '%</t>
    </r>
    <r>
      <rPr>
        <b/>
        <sz val="11"/>
        <color theme="1"/>
        <rFont val="Consolas"/>
        <family val="3"/>
      </rPr>
      <t>FONTERRA BRANDS INDONESIA</t>
    </r>
    <r>
      <rPr>
        <sz val="11"/>
        <color theme="1"/>
        <rFont val="Consolas"/>
        <family val="3"/>
      </rPr>
      <t>%'</t>
    </r>
  </si>
  <si>
    <r>
      <rPr>
        <b/>
        <sz val="11"/>
        <color rgb="FFFF0000"/>
        <rFont val="Calibri"/>
        <family val="2"/>
        <scheme val="minor"/>
      </rPr>
      <t>20240913</t>
    </r>
    <r>
      <rPr>
        <b/>
        <sz val="11"/>
        <color rgb="FF0000FF"/>
        <rFont val="Calibri"/>
        <family val="2"/>
        <scheme val="minor"/>
      </rPr>
      <t>FRI</t>
    </r>
  </si>
  <si>
    <r>
      <rPr>
        <b/>
        <sz val="11"/>
        <color rgb="FFFF0000"/>
        <rFont val="Calibri"/>
        <family val="2"/>
        <scheme val="minor"/>
      </rPr>
      <t>20240913</t>
    </r>
    <r>
      <rPr>
        <b/>
        <sz val="11"/>
        <color rgb="FF0000FF"/>
        <rFont val="Calibri"/>
        <family val="2"/>
        <scheme val="minor"/>
      </rPr>
      <t>FRI</t>
    </r>
    <r>
      <rPr>
        <b/>
        <sz val="11"/>
        <color theme="1"/>
        <rFont val="Calibri"/>
        <family val="2"/>
        <scheme val="minor"/>
      </rPr>
      <t>-002</t>
    </r>
  </si>
  <si>
    <t>sent on September 12, 2024 1:46 PM</t>
  </si>
  <si>
    <t>b.ID, b.DOCUMENT_CODE,</t>
  </si>
  <si>
    <t>d.ASSET_CODE, d.BPKB_NO,</t>
  </si>
  <si>
    <t>join IFINDOC.dbo.DOCUMENT_MOVEMENT_DETAIL e</t>
  </si>
  <si>
    <t>join IFINDOC.dbo.DOCUMENT_MOVEMENT f</t>
  </si>
  <si>
    <t>d.MOD_BY as MOD_BY2, d.MOD_DATE as MOD_DATE2, d.MOD_IP_ADDRESS as MOD_IP_ADDRESS2</t>
  </si>
  <si>
    <t>DOCUMENT_CODE</t>
  </si>
  <si>
    <t>DOC_NO</t>
  </si>
  <si>
    <t>DOC_NAME</t>
  </si>
  <si>
    <t>BPKB_NO</t>
  </si>
  <si>
    <t>MOD_BY2</t>
  </si>
  <si>
    <t>MOD_DATE2</t>
  </si>
  <si>
    <t>MOD_IP_ADDRESS2</t>
  </si>
  <si>
    <r>
      <t>m-</t>
    </r>
    <r>
      <rPr>
        <b/>
        <sz val="11"/>
        <color theme="1"/>
        <rFont val="Calibri"/>
        <family val="2"/>
        <scheme val="minor"/>
      </rPr>
      <t>477461</t>
    </r>
  </si>
  <si>
    <t>Mohon bantuan untuk merevisi No Polisi pada menu Document Main pada Ifin dari nopol : B9129UDH menjadi B9186UXE</t>
  </si>
  <si>
    <t>Perubahan no polisi pada BPKB</t>
  </si>
  <si>
    <r>
      <t xml:space="preserve">NO POLISI LAMA : </t>
    </r>
    <r>
      <rPr>
        <b/>
        <sz val="11"/>
        <color theme="1"/>
        <rFont val="Calibri"/>
        <family val="2"/>
        <scheme val="minor"/>
      </rPr>
      <t>B9129UDH</t>
    </r>
  </si>
  <si>
    <r>
      <t xml:space="preserve">NO POLISI BARU : </t>
    </r>
    <r>
      <rPr>
        <b/>
        <sz val="11"/>
        <color theme="1"/>
        <rFont val="Calibri"/>
        <family val="2"/>
        <scheme val="minor"/>
      </rPr>
      <t>B9186UXE</t>
    </r>
  </si>
  <si>
    <t>B9186UXE</t>
  </si>
  <si>
    <t>B9129UDH</t>
  </si>
  <si>
    <t>select distinct --top 10</t>
  </si>
  <si>
    <t>--b.MOD_BY as MOD_BY1, b.MOD_DATE as MOD_DATE1, b.MOD_IP_ADDRESS as MOD_IP_ADDRESS1,</t>
  </si>
  <si>
    <t>--f.CODE,</t>
  </si>
  <si>
    <t>where d.PLAT_NO = 'B9129UDH'</t>
  </si>
  <si>
    <t>c.REFF_NO_1,</t>
  </si>
  <si>
    <t>c.MOD_BY, c.MOD_DATE, c.MOD_IP_ADDRESS</t>
  </si>
  <si>
    <t>join IFINDOC.dbo.FIXED_ASSET_MAIN c</t>
  </si>
  <si>
    <t>where c.REFF_NO_1 = 'B9129UDH'</t>
  </si>
  <si>
    <t>PLAT_NO = 'B9186UXE', -- B9129UDH</t>
  </si>
  <si>
    <t>MOD_BY = 'Aryo Budi', -- 270824DE</t>
  </si>
  <si>
    <t>MOD_DATE = getdate(), -- 2024-09-04 15:01:40.120</t>
  </si>
  <si>
    <t>MOD_IP_ADDRESS = 'M-477461' -- 35.191.1.17</t>
  </si>
  <si>
    <t>where ASSET_CODE = '4120041822';</t>
  </si>
  <si>
    <t>update IFINDOC.dbo.FIXED_ASSET_MAIN</t>
  </si>
  <si>
    <t>REFF_NO_1 = 'B9186UXE', -- B9129UDH</t>
  </si>
  <si>
    <t>MOD_DATE = getdate(), -- 2023-11-03 22:39:06.083</t>
  </si>
  <si>
    <t>MOD_IP_ADDRESS = 'M-477461' -- MIGRASI</t>
  </si>
  <si>
    <t>where ASSET_NO = '4120041822'</t>
  </si>
  <si>
    <r>
      <t>m-</t>
    </r>
    <r>
      <rPr>
        <b/>
        <sz val="11"/>
        <color theme="1"/>
        <rFont val="Calibri"/>
        <family val="2"/>
        <scheme val="minor"/>
      </rPr>
      <t>478505</t>
    </r>
  </si>
  <si>
    <t>Mohon bantuan untuk revisi No polisi pada data excel terlampir</t>
  </si>
  <si>
    <t>Perubahan No polisi pada BPKB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</si>
  <si>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</si>
  <si>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-001</t>
    </r>
  </si>
  <si>
    <r>
      <t>f-</t>
    </r>
    <r>
      <rPr>
        <b/>
        <sz val="11"/>
        <color theme="1"/>
        <rFont val="Calibri"/>
        <family val="2"/>
        <scheme val="minor"/>
      </rPr>
      <t>2326895</t>
    </r>
  </si>
  <si>
    <t>Request Raw Data Payment vendor Maintenance (Sebelum system IFIN)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</si>
  <si>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-002</t>
    </r>
  </si>
  <si>
    <r>
      <t>m-</t>
    </r>
    <r>
      <rPr>
        <b/>
        <sz val="11"/>
        <color theme="1"/>
        <rFont val="Calibri"/>
        <family val="2"/>
        <scheme val="minor"/>
      </rPr>
      <t>477982</t>
    </r>
  </si>
  <si>
    <t>Eddy Rakhman: Assalaamu'alaikum, Pak Aryo Prasetyo. User menanyakan tiket 477982....</t>
  </si>
  <si>
    <t>sent on September 17, 2024 9:39 AM</t>
  </si>
  <si>
    <t>Nilai di IFIN tidak potong PPh, seharusnya potong PPh Customer : PT. PT. GRAHA SARANA DUTA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</si>
  <si>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-003</t>
    </r>
  </si>
  <si>
    <t>Update Data B9208SCL</t>
  </si>
  <si>
    <t>CHECK</t>
  </si>
  <si>
    <t>on a.RENTAL_REFF_NO = c.ASSET_NO</t>
  </si>
  <si>
    <t>c.APPLICATION_NO, d.AGREEMENT_NO,</t>
  </si>
  <si>
    <t>left join IFINOPL.dbo.APPLICATION_ASSET c</t>
  </si>
  <si>
    <t>left join IFINOPL.dbo.AGREEMENT_ASSET d</t>
  </si>
  <si>
    <t>on a.RENTAL_REFF_NO = d.ASSET_NO</t>
  </si>
  <si>
    <t>RENTAL_REFF_NO = null -- 2001.OPLAA.2403.000007</t>
  </si>
  <si>
    <t>MOD_IP_ADDRESS = '' -- SYSTEM</t>
  </si>
  <si>
    <r>
      <t>c.ASSET_NO, a.</t>
    </r>
    <r>
      <rPr>
        <b/>
        <sz val="11"/>
        <color rgb="FF0000FF"/>
        <rFont val="Consolas"/>
        <family val="3"/>
      </rPr>
      <t>RENTAL_REFF_NO</t>
    </r>
    <r>
      <rPr>
        <sz val="11"/>
        <color theme="1"/>
        <rFont val="Consolas"/>
        <family val="3"/>
      </rPr>
      <t>,</t>
    </r>
  </si>
  <si>
    <r>
      <t>where b.PLAT_NO = '</t>
    </r>
    <r>
      <rPr>
        <b/>
        <sz val="11"/>
        <color theme="1"/>
        <rFont val="Consolas"/>
        <family val="3"/>
      </rPr>
      <t>B9208SCL</t>
    </r>
    <r>
      <rPr>
        <sz val="11"/>
        <color theme="1"/>
        <rFont val="Consolas"/>
        <family val="3"/>
      </rPr>
      <t>';</t>
    </r>
  </si>
  <si>
    <r>
      <t>where CODE = '</t>
    </r>
    <r>
      <rPr>
        <b/>
        <sz val="11"/>
        <color theme="1"/>
        <rFont val="Consolas"/>
        <family val="3"/>
      </rPr>
      <t>4120039281</t>
    </r>
    <r>
      <rPr>
        <sz val="11"/>
        <color theme="1"/>
        <rFont val="Consolas"/>
        <family val="3"/>
      </rPr>
      <t>';</t>
    </r>
  </si>
  <si>
    <t>Re: Update Data B9208SCL</t>
  </si>
  <si>
    <r>
      <rPr>
        <b/>
        <sz val="11"/>
        <color rgb="FFFF0000"/>
        <rFont val="Calibri"/>
        <family val="2"/>
        <scheme val="minor"/>
      </rPr>
      <t>20240917</t>
    </r>
    <r>
      <rPr>
        <b/>
        <sz val="11"/>
        <color rgb="FF0000FF"/>
        <rFont val="Calibri"/>
        <family val="2"/>
        <scheme val="minor"/>
      </rPr>
      <t>TUE</t>
    </r>
    <r>
      <rPr>
        <b/>
        <sz val="11"/>
        <color theme="1"/>
        <rFont val="Calibri"/>
        <family val="2"/>
        <scheme val="minor"/>
      </rPr>
      <t>-008</t>
    </r>
  </si>
  <si>
    <t>MHMFM517FKK001455</t>
  </si>
  <si>
    <t>B9465CXS</t>
  </si>
  <si>
    <t>B9377JXS</t>
  </si>
  <si>
    <t>MHMFM517FKK001435</t>
  </si>
  <si>
    <t>B9459CXS</t>
  </si>
  <si>
    <t>B9376JXS</t>
  </si>
  <si>
    <t>MHMFM517FKK001418</t>
  </si>
  <si>
    <t>B9461CXS</t>
  </si>
  <si>
    <t>B9375JXS</t>
  </si>
  <si>
    <t>x.PLAT_NO_NEW,</t>
  </si>
  <si>
    <r>
      <t>b.DOC_NO, b.DOC_NAME, d.CHASSIS_NO, d.</t>
    </r>
    <r>
      <rPr>
        <b/>
        <sz val="11"/>
        <color rgb="FF0000FF"/>
        <rFont val="Consolas"/>
        <family val="3"/>
      </rPr>
      <t>PLAT_NO</t>
    </r>
    <r>
      <rPr>
        <sz val="11"/>
        <color theme="1"/>
        <rFont val="Consolas"/>
        <family val="3"/>
      </rPr>
      <t>,</t>
    </r>
  </si>
  <si>
    <t>0000224.4.10.07.2019-1-BPKB</t>
  </si>
  <si>
    <t>P-04254787</t>
  </si>
  <si>
    <t>PT. ANUGERAH PRIMA SEJAHTERAH</t>
  </si>
  <si>
    <t>0000224.4.10.07.2019-3-BPKB</t>
  </si>
  <si>
    <t>P-04254785</t>
  </si>
  <si>
    <t>0000241.4.10.08.2019-4-BPKB</t>
  </si>
  <si>
    <t>P-04360554</t>
  </si>
  <si>
    <t>43239</t>
  </si>
  <si>
    <t>43161</t>
  </si>
  <si>
    <t>43526</t>
  </si>
  <si>
    <t>4120034526</t>
  </si>
  <si>
    <t>4120034528</t>
  </si>
  <si>
    <t>4120034594</t>
  </si>
  <si>
    <t>on x.PLAT_NO_OLD = y.REFF_NO_1</t>
  </si>
  <si>
    <t>order by x.PLAT_NO_NEW</t>
  </si>
  <si>
    <t>c.ASSET_NO, a.DOCUMENT_TYPE,</t>
  </si>
  <si>
    <t>DOCUMENT_TYPE</t>
  </si>
  <si>
    <t>BPKB</t>
  </si>
  <si>
    <t>SUPPLEMENTARY</t>
  </si>
  <si>
    <t>Aryo Prasetyo: Sore Bu Amelya. Tiket 478505 --&gt; Revisi no Polisi pada IFin --...</t>
  </si>
  <si>
    <t>sent on September 17, 2024 4:47 PM</t>
  </si>
  <si>
    <r>
      <t>f-</t>
    </r>
    <r>
      <rPr>
        <b/>
        <sz val="11"/>
        <color theme="1"/>
        <rFont val="Calibri"/>
        <family val="2"/>
        <scheme val="minor"/>
      </rPr>
      <t>2327032</t>
    </r>
  </si>
  <si>
    <t>FW: [Data Maintenance Revisi "TIDAK POTONG PPH] Surat Pernyataan Tidak Potong PPh - PT. Damatrans Mitra Persada</t>
  </si>
  <si>
    <t>0002483/4/08/06/2024</t>
  </si>
  <si>
    <t>15935/INV/2008/07/2024</t>
  </si>
  <si>
    <t>18757/INV/2008/08/2024</t>
  </si>
  <si>
    <t>20150/INV/2008/08/2024</t>
  </si>
  <si>
    <t>15935.INV.2008.07.2024</t>
  </si>
  <si>
    <t>18757.INV.2008.08.2024</t>
  </si>
  <si>
    <t>20150.INV.2008.08.2024</t>
  </si>
  <si>
    <t>Re: [Data Maintenance Revisi "TIDAK POTONG PPH] Surat Pernyataan Tidak Potong PPh - PT. Damatrans Mitra Persada</t>
  </si>
  <si>
    <r>
      <rPr>
        <b/>
        <sz val="11"/>
        <color rgb="FFFF0000"/>
        <rFont val="Calibri"/>
        <family val="2"/>
        <scheme val="minor"/>
      </rPr>
      <t>20240918</t>
    </r>
    <r>
      <rPr>
        <b/>
        <sz val="11"/>
        <color rgb="FF0000FF"/>
        <rFont val="Calibri"/>
        <family val="2"/>
        <scheme val="minor"/>
      </rPr>
      <t>WED</t>
    </r>
  </si>
  <si>
    <t xml:space="preserve">Aryo Prasetyo: Tiket 477461 ini done ya Bu   </t>
  </si>
  <si>
    <t>sent on September 13, 2024 3:08 PM</t>
  </si>
  <si>
    <r>
      <rPr>
        <b/>
        <sz val="11"/>
        <color rgb="FFFF0000"/>
        <rFont val="Calibri"/>
        <family val="2"/>
        <scheme val="minor"/>
      </rPr>
      <t>20240918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-001</t>
    </r>
  </si>
  <si>
    <r>
      <rPr>
        <b/>
        <sz val="11"/>
        <color rgb="FFFF0000"/>
        <rFont val="Calibri"/>
        <family val="2"/>
        <scheme val="minor"/>
      </rPr>
      <t>20240918</t>
    </r>
    <r>
      <rPr>
        <b/>
        <sz val="11"/>
        <color rgb="FF0000FF"/>
        <rFont val="Calibri"/>
        <family val="2"/>
        <scheme val="minor"/>
      </rPr>
      <t>WED</t>
    </r>
    <r>
      <rPr>
        <b/>
        <sz val="11"/>
        <color theme="1"/>
        <rFont val="Calibri"/>
        <family val="2"/>
        <scheme val="minor"/>
      </rPr>
      <t>-002</t>
    </r>
  </si>
  <si>
    <t xml:space="preserve">Poppy Dwiningtias: sore pak aryo. tolong dibantu hapus status Reservednya ya pak  </t>
  </si>
  <si>
    <t>sent on Wednesday, September 18, 2024 15:54</t>
  </si>
  <si>
    <t>4120040003</t>
  </si>
  <si>
    <r>
      <t>where a.CODE = '</t>
    </r>
    <r>
      <rPr>
        <b/>
        <sz val="11"/>
        <color theme="1"/>
        <rFont val="Consolas"/>
        <family val="3"/>
      </rPr>
      <t>4120040003</t>
    </r>
    <r>
      <rPr>
        <sz val="11"/>
        <color theme="1"/>
        <rFont val="Consolas"/>
        <family val="3"/>
      </rPr>
      <t>'</t>
    </r>
  </si>
  <si>
    <t>b.PLAT_NO, b.CHASSIS_NO, b.ENGINE_NO,</t>
  </si>
  <si>
    <t>--c.AGREEMENT_NO,</t>
  </si>
  <si>
    <t>--c.ASSET_NO,</t>
  </si>
  <si>
    <t>--c.FA_REFF_NO_01,</t>
  </si>
  <si>
    <t>--c.FA_REFF_NO_02,</t>
  </si>
  <si>
    <t>--c.FA_REFF_NO_03,</t>
  </si>
  <si>
    <r>
      <t>where CODE = '</t>
    </r>
    <r>
      <rPr>
        <b/>
        <sz val="11"/>
        <color theme="1"/>
        <rFont val="Consolas"/>
        <family val="3"/>
      </rPr>
      <t>4120040003</t>
    </r>
    <r>
      <rPr>
        <sz val="11"/>
        <color theme="1"/>
        <rFont val="Consolas"/>
        <family val="3"/>
      </rPr>
      <t>';</t>
    </r>
  </si>
  <si>
    <r>
      <t>a.</t>
    </r>
    <r>
      <rPr>
        <b/>
        <sz val="11"/>
        <color rgb="FF0000FF"/>
        <rFont val="Consolas"/>
        <family val="3"/>
      </rPr>
      <t>RENTAL_STATUS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</si>
  <si>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RENTAL_STATUS</t>
    </r>
    <r>
      <rPr>
        <sz val="11"/>
        <color theme="1"/>
        <rFont val="Consolas"/>
        <family val="3"/>
      </rPr>
      <t xml:space="preserve"> = null, -- RESERVED</t>
    </r>
  </si>
  <si>
    <t xml:space="preserve">--MOD_BY = 'Aryo Budi', -- </t>
  </si>
  <si>
    <t xml:space="preserve">--MOD_DATE = getdate() -- </t>
  </si>
  <si>
    <r>
      <rPr>
        <b/>
        <sz val="11"/>
        <color rgb="FFFF0000"/>
        <rFont val="Calibri"/>
        <family val="2"/>
        <scheme val="minor"/>
      </rPr>
      <t>20240919</t>
    </r>
    <r>
      <rPr>
        <b/>
        <sz val="11"/>
        <color rgb="FF0000FF"/>
        <rFont val="Calibri"/>
        <family val="2"/>
        <scheme val="minor"/>
      </rPr>
      <t>THU</t>
    </r>
  </si>
  <si>
    <r>
      <rPr>
        <b/>
        <sz val="11"/>
        <color rgb="FFFF0000"/>
        <rFont val="Calibri"/>
        <family val="2"/>
        <scheme val="minor"/>
      </rPr>
      <t>20240919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-003</t>
    </r>
  </si>
  <si>
    <t xml:space="preserve">Aryo Budi Dwikarso Prasetyo (Guest): Done ya, Bu   </t>
  </si>
  <si>
    <t>sent on Wednesday, September 18, 2024 16:17</t>
  </si>
  <si>
    <t>Sabilla Pravita Larrasati: pak aryo minta tlg NPWP yah pak seperti biasaa. Data L...</t>
  </si>
  <si>
    <t>sent on September 19, 2024 9:17 AM</t>
  </si>
  <si>
    <t>https://365dipostar.sharepoint.com/:x:/s/PJ_NewOPLSystemImplementation/ETdpd-n53K1Ms2aPOO8Gp7sBG88roumedh2bZlCYh7Zp0Q?e=VQDVHu</t>
  </si>
  <si>
    <r>
      <t>m-</t>
    </r>
    <r>
      <rPr>
        <b/>
        <sz val="11"/>
        <color theme="1"/>
        <rFont val="Calibri"/>
        <family val="2"/>
        <scheme val="minor"/>
      </rPr>
      <t>479111</t>
    </r>
  </si>
  <si>
    <r>
      <rPr>
        <b/>
        <sz val="11"/>
        <color rgb="FFFF0000"/>
        <rFont val="Calibri"/>
        <family val="2"/>
        <scheme val="minor"/>
      </rPr>
      <t>20240919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-004</t>
    </r>
  </si>
  <si>
    <t>Revisi no kontrak pada app 2348/4/10/08/2024 JASA PEGAWAI PT SWADHARMA SARANA I</t>
  </si>
  <si>
    <t>Contract - Realization &amp; Inquiry - Agreement</t>
  </si>
  <si>
    <t>Revisi no kontrak pada app 2348/4/10/08/2024 JASA PEGAWAI PT SWADHARMA SARANA I karena adanya perubahan no kontrak</t>
  </si>
  <si>
    <t>1. agreement baru 2835/4/10/09/2024</t>
  </si>
  <si>
    <t>2. agreement baru 2836/4/10/09/2024</t>
  </si>
  <si>
    <t>3. agreement baru 2837/4/10/09/2024</t>
  </si>
  <si>
    <t>4. agreement baru 2838/4/10/09/2024</t>
  </si>
  <si>
    <t>1. di revisi ke agreement sebelumnya 0002751/4/10/08/2024</t>
  </si>
  <si>
    <t>2. di revisi ke agreement sebelumnya 0002753/4/10/08/2024</t>
  </si>
  <si>
    <t>3. di revisi ke agreement sebelumnya 0002754/4/10/08/2024</t>
  </si>
  <si>
    <t>4. di revisi ke agreement sebelumnya 0002755/4/10/08/2024</t>
  </si>
  <si>
    <r>
      <rPr>
        <b/>
        <sz val="11"/>
        <color rgb="FFFF0000"/>
        <rFont val="Calibri"/>
        <family val="2"/>
        <scheme val="minor"/>
      </rPr>
      <t>20240919</t>
    </r>
    <r>
      <rPr>
        <b/>
        <sz val="11"/>
        <color rgb="FF0000FF"/>
        <rFont val="Calibri"/>
        <family val="2"/>
        <scheme val="minor"/>
      </rPr>
      <t>THU</t>
    </r>
    <r>
      <rPr>
        <b/>
        <sz val="11"/>
        <color theme="1"/>
        <rFont val="Calibri"/>
        <family val="2"/>
        <scheme val="minor"/>
      </rPr>
      <t>-005</t>
    </r>
  </si>
  <si>
    <r>
      <t xml:space="preserve">Revisi no kontrak pada app </t>
    </r>
    <r>
      <rPr>
        <b/>
        <sz val="11"/>
        <color theme="1"/>
        <rFont val="Calibri"/>
        <family val="2"/>
        <scheme val="minor"/>
      </rPr>
      <t>2348/4/10/08/2024</t>
    </r>
    <r>
      <rPr>
        <sz val="11"/>
        <color theme="1"/>
        <rFont val="Calibri"/>
        <family val="2"/>
        <scheme val="minor"/>
      </rPr>
      <t xml:space="preserve"> JASA PEGAWAI PT SWADHARMA SARANA I</t>
    </r>
  </si>
  <si>
    <t>2348/4/10/08/2024</t>
  </si>
  <si>
    <t>2010.OPLRLZ.2409.000031</t>
  </si>
  <si>
    <t>0002835.4.10.09.2024</t>
  </si>
  <si>
    <t>0002835/4/10/09/2024</t>
  </si>
  <si>
    <t>ON PROCESS</t>
  </si>
  <si>
    <t>A4004</t>
  </si>
  <si>
    <t>163.53.185.26</t>
  </si>
  <si>
    <t>2010.OPLRLZ.2409.000032</t>
  </si>
  <si>
    <t>0002836.4.10.09.2024</t>
  </si>
  <si>
    <t>0002836/4/10/09/2024</t>
  </si>
  <si>
    <t>2010.OPLRLZ.2409.000033</t>
  </si>
  <si>
    <t>0002837.4.10.09.2024</t>
  </si>
  <si>
    <t>0002837/4/10/09/2024</t>
  </si>
  <si>
    <t>2010.OPLRLZ.2409.000034</t>
  </si>
  <si>
    <t>0002838.4.10.09.2024</t>
  </si>
  <si>
    <t>0002838/4/10/09/2024</t>
  </si>
  <si>
    <t>2024-09-17 14:53:22</t>
  </si>
  <si>
    <t>2024-09-17 14:55:07</t>
  </si>
  <si>
    <t>2024-09-17 14:58:35</t>
  </si>
  <si>
    <t>2024-09-17 14:59:58</t>
  </si>
  <si>
    <r>
      <t xml:space="preserve">from </t>
    </r>
    <r>
      <rPr>
        <b/>
        <sz val="11"/>
        <color theme="1"/>
        <rFont val="Consolas"/>
        <family val="3"/>
      </rPr>
      <t>IFINOPL</t>
    </r>
    <r>
      <rPr>
        <sz val="11"/>
        <color theme="1"/>
        <rFont val="Consolas"/>
        <family val="3"/>
      </rPr>
      <t>.dbo.</t>
    </r>
    <r>
      <rPr>
        <b/>
        <sz val="11"/>
        <color rgb="FFFF0000"/>
        <rFont val="Consolas"/>
        <family val="3"/>
      </rPr>
      <t>REALIZATION</t>
    </r>
    <r>
      <rPr>
        <sz val="11"/>
        <color theme="1"/>
        <rFont val="Consolas"/>
        <family val="3"/>
      </rPr>
      <t xml:space="preserve"> a</t>
    </r>
  </si>
  <si>
    <r>
      <t>where a.APPLICATION_NO = replace('</t>
    </r>
    <r>
      <rPr>
        <b/>
        <sz val="11"/>
        <color theme="1"/>
        <rFont val="Consolas"/>
        <family val="3"/>
      </rPr>
      <t>0002348/4/10/08/2024</t>
    </r>
    <r>
      <rPr>
        <sz val="11"/>
        <color theme="1"/>
        <rFont val="Consolas"/>
        <family val="3"/>
      </rPr>
      <t>', '/', '.')</t>
    </r>
  </si>
  <si>
    <r>
      <t>and a.[STATUS] != '</t>
    </r>
    <r>
      <rPr>
        <b/>
        <sz val="11"/>
        <color theme="1"/>
        <rFont val="Consolas"/>
        <family val="3"/>
      </rPr>
      <t>CANCEL</t>
    </r>
    <r>
      <rPr>
        <sz val="11"/>
        <color theme="1"/>
        <rFont val="Consolas"/>
        <family val="3"/>
      </rPr>
      <t>'</t>
    </r>
  </si>
  <si>
    <r>
      <t>a.</t>
    </r>
    <r>
      <rPr>
        <b/>
        <sz val="11"/>
        <color rgb="FF0000FF"/>
        <rFont val="Consolas"/>
        <family val="3"/>
      </rPr>
      <t>AGREEMENT_NO</t>
    </r>
    <r>
      <rPr>
        <sz val="11"/>
        <color theme="1"/>
        <rFont val="Consolas"/>
        <family val="3"/>
      </rPr>
      <t>,</t>
    </r>
  </si>
  <si>
    <r>
      <t>a.</t>
    </r>
    <r>
      <rPr>
        <b/>
        <sz val="11"/>
        <color rgb="FF0000FF"/>
        <rFont val="Consolas"/>
        <family val="3"/>
      </rPr>
      <t>AGREEMENT_EXTERNAL_NO</t>
    </r>
    <r>
      <rPr>
        <sz val="11"/>
        <color theme="1"/>
        <rFont val="Consolas"/>
        <family val="3"/>
      </rPr>
      <t>,</t>
    </r>
  </si>
  <si>
    <t>0002751/4/10/08/2024</t>
  </si>
  <si>
    <t>0002753/4/10/08/2024</t>
  </si>
  <si>
    <t>0002754/4/10/08/2024</t>
  </si>
  <si>
    <t>0002755/4/10/08/2024</t>
  </si>
  <si>
    <t>Aryo Prasetyo: Siang Bu Nurul. Tiket 479111 --&gt; Revisi no kontrak pada app 234...</t>
  </si>
  <si>
    <t>sent on September 19, 2024 10:54 AM</t>
  </si>
  <si>
    <t>0002630/4/10/07/2024</t>
  </si>
  <si>
    <t>0002626/4/08/07/2024</t>
  </si>
  <si>
    <t>0002701/4/38/08/2024</t>
  </si>
  <si>
    <t>0002576/4/10/07/2024</t>
  </si>
  <si>
    <t>0002648/4/10/07/2024</t>
  </si>
  <si>
    <t>0002047/4/08/03/2024</t>
  </si>
  <si>
    <t>0002158/4/08/04/2024</t>
  </si>
  <si>
    <t>0002159/4/08/04/2024</t>
  </si>
  <si>
    <t>0002752/4/08/08/2024</t>
  </si>
  <si>
    <t>0002681/4/08/08/2024</t>
  </si>
  <si>
    <t>0002734/4/01/08/2024</t>
  </si>
  <si>
    <t>0002762/4/38/09/2024</t>
  </si>
  <si>
    <t>0002699/4/08/08/2024</t>
  </si>
  <si>
    <t>0002674/4/10/08/2024</t>
  </si>
  <si>
    <t>0002676/4/10/08/2024</t>
  </si>
  <si>
    <t>0002756/4/10/08/2024</t>
  </si>
  <si>
    <t>0002757/4/10/08/2024</t>
  </si>
  <si>
    <t>0002758/4/10/08/2024</t>
  </si>
  <si>
    <t>0002202/4/10/04/2024</t>
  </si>
  <si>
    <t>0002643/4/38/07/2024</t>
  </si>
  <si>
    <t>0002361/4/08/05/2024</t>
  </si>
  <si>
    <t>0002362/4/08/05/2024</t>
  </si>
  <si>
    <t>0002653/4/08/07/2024</t>
  </si>
  <si>
    <t>0002654/4/08/07/2024</t>
  </si>
  <si>
    <t>0002655/4/08/07/2024</t>
  </si>
  <si>
    <t>0002656/4/08/07/2024</t>
  </si>
  <si>
    <t>0002735/4/10/08/2024</t>
  </si>
  <si>
    <t>0002647/4/08/07/2024</t>
  </si>
  <si>
    <t>0002780/4/01/09/2024</t>
  </si>
  <si>
    <t>0002791/4/01/09/2024</t>
  </si>
  <si>
    <t>0002792/4/01/09/2024</t>
  </si>
  <si>
    <t>0002793/4/01/09/2024</t>
  </si>
  <si>
    <t>0002794/4/01/09/2024</t>
  </si>
  <si>
    <t>0002811/4/01/09/2024</t>
  </si>
  <si>
    <t>0002812/4/01/09/2024</t>
  </si>
  <si>
    <t>0002813/4/01/09/2024</t>
  </si>
  <si>
    <t>0002814/4/01/09/2024</t>
  </si>
  <si>
    <t>0002815/4/01/09/2024</t>
  </si>
  <si>
    <t>0002816/4/01/09/2024</t>
  </si>
  <si>
    <t>0002817/4/01/09/2024</t>
  </si>
  <si>
    <t>0002818/4/01/09/2024</t>
  </si>
  <si>
    <t>0002819/4/01/09/2024</t>
  </si>
  <si>
    <t>0002659/4/08/07/2024</t>
  </si>
  <si>
    <t>0002747/4/10/08/2024</t>
  </si>
  <si>
    <t>BEFORE (ADDRESS)</t>
  </si>
  <si>
    <t>AFTER (ADDRESS)</t>
  </si>
  <si>
    <t>DATASCRIP</t>
  </si>
  <si>
    <t>PT. DATASCRIP</t>
  </si>
  <si>
    <t>GEMILANG ABADI SASHANA</t>
  </si>
  <si>
    <t>PT. GEMILANG ABADI SASHANA</t>
  </si>
  <si>
    <t>KAO INDONESIA</t>
  </si>
  <si>
    <t>PT. KAO INDONESIA</t>
  </si>
  <si>
    <t>PT. MERAPI UTAMA PHARMA</t>
  </si>
  <si>
    <t>MERAPI UTAMA PHARMA</t>
  </si>
  <si>
    <t>SWIF ASIA</t>
  </si>
  <si>
    <t>PT. SWIF ASIA</t>
  </si>
  <si>
    <t>|601015514008000</t>
  </si>
  <si>
    <t>|0601015514008000</t>
  </si>
  <si>
    <t>|10000784092000</t>
  </si>
  <si>
    <t>|0010000784092000</t>
  </si>
  <si>
    <t>|021836143017000</t>
  </si>
  <si>
    <t>|0021836143017000</t>
  </si>
  <si>
    <t>|013085097062000</t>
  </si>
  <si>
    <t>|0013085097062000</t>
  </si>
  <si>
    <t>|907879282428000</t>
  </si>
  <si>
    <t>|0907879282428000</t>
  </si>
  <si>
    <t>|013061346031000</t>
  </si>
  <si>
    <t>|0013061346031000</t>
  </si>
  <si>
    <t>|736116153504000</t>
  </si>
  <si>
    <t>|0736116153504000</t>
  </si>
  <si>
    <t>|032561706021000</t>
  </si>
  <si>
    <t>|0032561706021000</t>
  </si>
  <si>
    <t>|313787830431000</t>
  </si>
  <si>
    <t>|0313787830431000</t>
  </si>
  <si>
    <t>10616316092000</t>
  </si>
  <si>
    <t>b.NPWP_NAME_NEW</t>
  </si>
  <si>
    <t>'|' + b.BILLING_TO_NPWP_NEW as BILLING_TO_NPWP_NEW</t>
  </si>
  <si>
    <t>|31.378.783.0-431.000</t>
  </si>
  <si>
    <t>|01.306.134.6-031.000</t>
  </si>
  <si>
    <t>|73.611.615.3-504.000</t>
  </si>
  <si>
    <t>Aryo Budi Dwikarso Prasetyo: NPWP --&gt; done ya, Mbak</t>
  </si>
  <si>
    <t>sent on September 19, 2024 11:29 AM</t>
  </si>
  <si>
    <r>
      <t>m-</t>
    </r>
    <r>
      <rPr>
        <b/>
        <sz val="11"/>
        <color theme="1"/>
        <rFont val="Calibri"/>
        <family val="2"/>
        <scheme val="minor"/>
      </rPr>
      <t>479265</t>
    </r>
  </si>
  <si>
    <t>REVISI END DATE STNK TAX DATE DAN STNK EXPIRED DATE</t>
  </si>
  <si>
    <t>TRANSACTION&gt;ASSET</t>
  </si>
  <si>
    <t>Mohon dibantu 3 nopol berikut:</t>
  </si>
  <si>
    <t>B9538PBG</t>
  </si>
  <si>
    <t>B9540PBG</t>
  </si>
  <si>
    <t>B9542PBG</t>
  </si>
  <si>
    <t>STNK Expired Date dan STNK Tax Date nya terbalik, mohon tanggal nya ditukar mengikuti inputan dari tim Procurement.</t>
  </si>
  <si>
    <t>inputan STNK Expired Date dan STNK Tax Date sudah benar, namun ketika sampai di data Asset jadi terbalik.</t>
  </si>
  <si>
    <t>b.ASSET_CODE,</t>
  </si>
  <si>
    <t>b.STNK_EXPIRED_DATE, b.STNK_TAX_DATE,</t>
  </si>
  <si>
    <t>from IFINAMS.dbo.ASSET_VEHICLE b</t>
  </si>
  <si>
    <t>where b.PLAT_NO in (</t>
  </si>
  <si>
    <t>'B9538PBG',</t>
  </si>
  <si>
    <t>'B9540PBG',</t>
  </si>
  <si>
    <t>'B9542PBG'</t>
  </si>
  <si>
    <t>STNK_EXPIRED_DATE</t>
  </si>
  <si>
    <t>STNK_TAX_DATE</t>
  </si>
  <si>
    <t>2001.AST.2408.00003</t>
  </si>
  <si>
    <t>2001.AST.2408.00004</t>
  </si>
  <si>
    <t>2001.AST.2408.00005</t>
  </si>
  <si>
    <t>2024-08-15 18:38:40</t>
  </si>
  <si>
    <t>2025-07-24</t>
  </si>
  <si>
    <t>2029-07-24</t>
  </si>
  <si>
    <t>Aryo Prasetyo: Sore Mas Ronaldo. Tiket 479265 --&gt; REVISI END DATE STNK TAX DAT...</t>
  </si>
  <si>
    <t>sent on September 19, 2024 4:24 PM</t>
  </si>
  <si>
    <r>
      <rPr>
        <b/>
        <sz val="11"/>
        <color rgb="FFFF0000"/>
        <rFont val="Calibri"/>
        <family val="2"/>
        <scheme val="minor"/>
      </rPr>
      <t>20240920</t>
    </r>
    <r>
      <rPr>
        <b/>
        <sz val="11"/>
        <color rgb="FF0000FF"/>
        <rFont val="Calibri"/>
        <family val="2"/>
        <scheme val="minor"/>
      </rPr>
      <t>FRI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</si>
</sst>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theme="1"/>
      <name val="Calibri"/>
      <family val="2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0000FF"/>
      <name val="Calibri"/>
      <family val="2"/>
      <scheme val="minor"/>
    </font>
    <font>
      <b/>
      <sz val="11"/>
      <color rgb="FF0000FF"/>
      <name val="Consolas"/>
      <family val="3"/>
    </font>
    <font>
      <b/>
      <sz val="11"/>
      <color rgb="FFFF0000"/>
      <name val="Consolas"/>
      <family val="3"/>
    </font>
    <font>
      <sz val="11"/>
      <color theme="1"/>
      <name val="Consolas"/>
      <family val="3"/>
    </font>
    <font>
      <b/>
      <sz val="11"/>
      <color theme="1"/>
      <name val="Consolas"/>
      <family val="3"/>
    </font>
    <font>
      <u/>
      <sz val="11"/>
      <color theme="1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1"/>
      <color theme="1"/>
      <name val="Calibri"/>
      <family val="2"/>
      <charset val="1"/>
      <scheme val="minor"/>
    </font>
  </fonts>
  <fills count="8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00F0EA"/>
        <bgColor indexed="64"/>
      </patternFill>
    </fill>
  </fills>
  <borders count="1">
    <border>
      <left/>
      <right/>
      <top/>
      <bottom/>
      <diagonal/>
    </border>
  </borders>
  <cellStyleXfs count="5">
    <xf numFmtId="0" fontId="0" fillId="0" borderId="0"/>
    <xf numFmtId="0" fontId="11" fillId="0" borderId="0" applyNumberFormat="0" applyFill="0" applyBorder="0" applyAlignment="0" applyProtection="0"/>
    <xf numFmtId="0" fontId="2" fillId="0" borderId="0"/>
    <xf numFmtId="0" fontId="13" fillId="0" borderId="0"/>
    <xf numFmtId="0" fontId="1" fillId="0" borderId="0"/>
  </cellStyleXfs>
  <cellXfs count="26">
    <xf numFmtId="0" fontId="0" fillId="0" borderId="0" xfId="0"/>
    <xf numFmtId="0" fontId="4" fillId="0" borderId="0" xfId="0" applyFont="1" applyAlignment="1">
      <alignment vertical="top"/>
    </xf>
    <xf numFmtId="0" fontId="4" fillId="0" borderId="0" xfId="0" applyFont="1"/>
    <xf numFmtId="0" fontId="0" fillId="0" borderId="0" xfId="0" applyAlignment="1">
      <alignment vertical="top"/>
    </xf>
    <xf numFmtId="0" fontId="3" fillId="2" borderId="0" xfId="0" applyFont="1" applyFill="1" applyAlignment="1">
      <alignment horizontal="center" vertical="top"/>
    </xf>
    <xf numFmtId="0" fontId="9" fillId="0" borderId="0" xfId="0" applyFont="1" applyAlignment="1">
      <alignment vertical="top"/>
    </xf>
    <xf numFmtId="0" fontId="9" fillId="4" borderId="0" xfId="0" applyFont="1" applyFill="1" applyAlignment="1">
      <alignment vertical="top"/>
    </xf>
    <xf numFmtId="0" fontId="0" fillId="4" borderId="0" xfId="0" applyFill="1" applyAlignment="1">
      <alignment vertical="top"/>
    </xf>
    <xf numFmtId="0" fontId="9" fillId="5" borderId="0" xfId="0" applyFont="1" applyFill="1" applyAlignment="1">
      <alignment vertical="top"/>
    </xf>
    <xf numFmtId="0" fontId="0" fillId="5" borderId="0" xfId="0" applyFill="1" applyAlignment="1">
      <alignment vertical="top"/>
    </xf>
    <xf numFmtId="0" fontId="9" fillId="4" borderId="0" xfId="0" quotePrefix="1" applyFont="1" applyFill="1" applyAlignment="1">
      <alignment vertical="top"/>
    </xf>
    <xf numFmtId="0" fontId="9" fillId="5" borderId="0" xfId="0" quotePrefix="1" applyFont="1" applyFill="1" applyAlignment="1">
      <alignment vertical="top"/>
    </xf>
    <xf numFmtId="0" fontId="3" fillId="6" borderId="0" xfId="0" applyFont="1" applyFill="1" applyAlignment="1">
      <alignment horizontal="center" vertical="top"/>
    </xf>
    <xf numFmtId="0" fontId="11" fillId="0" borderId="0" xfId="1"/>
    <xf numFmtId="0" fontId="9" fillId="4" borderId="0" xfId="0" applyFont="1" applyFill="1"/>
    <xf numFmtId="0" fontId="0" fillId="4" borderId="0" xfId="0" applyFill="1"/>
    <xf numFmtId="0" fontId="0" fillId="0" borderId="0" xfId="0" quotePrefix="1"/>
    <xf numFmtId="0" fontId="0" fillId="3" borderId="0" xfId="0" applyFill="1" applyAlignment="1">
      <alignment vertical="top"/>
    </xf>
    <xf numFmtId="0" fontId="9" fillId="3" borderId="0" xfId="0" applyFont="1" applyFill="1" applyAlignment="1">
      <alignment vertical="top"/>
    </xf>
    <xf numFmtId="0" fontId="0" fillId="0" borderId="0" xfId="0" quotePrefix="1" applyAlignment="1">
      <alignment vertical="top"/>
    </xf>
    <xf numFmtId="0" fontId="4" fillId="0" borderId="0" xfId="0" quotePrefix="1" applyFont="1" applyAlignment="1">
      <alignment vertical="top"/>
    </xf>
    <xf numFmtId="0" fontId="12" fillId="0" borderId="0" xfId="0" applyFont="1" applyAlignment="1">
      <alignment vertical="top"/>
    </xf>
    <xf numFmtId="47" fontId="0" fillId="0" borderId="0" xfId="0" applyNumberFormat="1" applyAlignment="1">
      <alignment vertical="top"/>
    </xf>
    <xf numFmtId="0" fontId="9" fillId="7" borderId="0" xfId="0" applyFont="1" applyFill="1" applyAlignment="1">
      <alignment vertical="top"/>
    </xf>
    <xf numFmtId="0" fontId="9" fillId="3" borderId="0" xfId="0" applyFont="1" applyFill="1"/>
    <xf numFmtId="0" fontId="0" fillId="7" borderId="0" xfId="0" applyFill="1" applyAlignment="1">
      <alignment vertical="top"/>
    </xf>
  </cellXfs>
  <cellStyles count="5">
    <cellStyle name="Hyperlink" xfId="1" builtinId="8"/>
    <cellStyle name="Normal" xfId="0" builtinId="0"/>
    <cellStyle name="Normal 2" xfId="2" xr:uid="{975223C5-16C6-42C7-8F5D-831A9D1C215B}"/>
    <cellStyle name="Normal 3" xfId="3" xr:uid="{7981745C-BA90-4647-91BE-E930EE87F896}"/>
    <cellStyle name="Normal 4" xfId="4" xr:uid="{68238076-F238-427E-A93C-CDA6357F604E}"/>
  </cellStyles>
  <dxfs count="0"/>
  <tableStyles count="0" defaultTableStyle="TableStyleMedium2" defaultPivotStyle="PivotStyleLight16"/>
  <colors>
    <mruColors>
      <color rgb="FF0000FF"/>
      <color rgb="FF66FFFF"/>
      <color rgb="FFFFFF99"/>
      <color rgb="FF00F0EA"/>
      <color rgb="FF99FF66"/>
      <color rgb="FF00DAD5"/>
      <color rgb="FFF8CBAD"/>
      <color rgb="FFDDDDDD"/>
      <color rgb="FFFF99FF"/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0.png"/><Relationship Id="rId13" Type="http://schemas.openxmlformats.org/officeDocument/2006/relationships/image" Target="../media/image115.png"/><Relationship Id="rId3" Type="http://schemas.openxmlformats.org/officeDocument/2006/relationships/image" Target="../media/image105.png"/><Relationship Id="rId7" Type="http://schemas.openxmlformats.org/officeDocument/2006/relationships/image" Target="../media/image109.png"/><Relationship Id="rId12" Type="http://schemas.openxmlformats.org/officeDocument/2006/relationships/image" Target="../media/image114.png"/><Relationship Id="rId2" Type="http://schemas.openxmlformats.org/officeDocument/2006/relationships/image" Target="../media/image104.png"/><Relationship Id="rId16" Type="http://schemas.openxmlformats.org/officeDocument/2006/relationships/image" Target="../media/image118.png"/><Relationship Id="rId1" Type="http://schemas.openxmlformats.org/officeDocument/2006/relationships/image" Target="../media/image103.png"/><Relationship Id="rId6" Type="http://schemas.openxmlformats.org/officeDocument/2006/relationships/image" Target="../media/image108.png"/><Relationship Id="rId11" Type="http://schemas.openxmlformats.org/officeDocument/2006/relationships/image" Target="../media/image113.png"/><Relationship Id="rId5" Type="http://schemas.openxmlformats.org/officeDocument/2006/relationships/image" Target="../media/image107.png"/><Relationship Id="rId15" Type="http://schemas.openxmlformats.org/officeDocument/2006/relationships/image" Target="../media/image117.png"/><Relationship Id="rId10" Type="http://schemas.openxmlformats.org/officeDocument/2006/relationships/image" Target="../media/image112.png"/><Relationship Id="rId4" Type="http://schemas.openxmlformats.org/officeDocument/2006/relationships/image" Target="../media/image106.png"/><Relationship Id="rId9" Type="http://schemas.openxmlformats.org/officeDocument/2006/relationships/image" Target="../media/image111.png"/><Relationship Id="rId14" Type="http://schemas.openxmlformats.org/officeDocument/2006/relationships/image" Target="../media/image11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38.png"/><Relationship Id="rId18" Type="http://schemas.openxmlformats.org/officeDocument/2006/relationships/image" Target="../media/image43.png"/><Relationship Id="rId26" Type="http://schemas.openxmlformats.org/officeDocument/2006/relationships/image" Target="../media/image51.png"/><Relationship Id="rId3" Type="http://schemas.openxmlformats.org/officeDocument/2006/relationships/image" Target="../media/image28.png"/><Relationship Id="rId21" Type="http://schemas.openxmlformats.org/officeDocument/2006/relationships/image" Target="../media/image46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17" Type="http://schemas.openxmlformats.org/officeDocument/2006/relationships/image" Target="../media/image42.png"/><Relationship Id="rId25" Type="http://schemas.openxmlformats.org/officeDocument/2006/relationships/image" Target="../media/image50.png"/><Relationship Id="rId2" Type="http://schemas.openxmlformats.org/officeDocument/2006/relationships/image" Target="../media/image27.png"/><Relationship Id="rId16" Type="http://schemas.openxmlformats.org/officeDocument/2006/relationships/image" Target="../media/image41.png"/><Relationship Id="rId20" Type="http://schemas.openxmlformats.org/officeDocument/2006/relationships/image" Target="../media/image45.png"/><Relationship Id="rId29" Type="http://schemas.openxmlformats.org/officeDocument/2006/relationships/image" Target="../media/image54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24" Type="http://schemas.openxmlformats.org/officeDocument/2006/relationships/image" Target="../media/image49.png"/><Relationship Id="rId32" Type="http://schemas.openxmlformats.org/officeDocument/2006/relationships/image" Target="../media/image57.png"/><Relationship Id="rId5" Type="http://schemas.openxmlformats.org/officeDocument/2006/relationships/image" Target="../media/image30.png"/><Relationship Id="rId15" Type="http://schemas.openxmlformats.org/officeDocument/2006/relationships/image" Target="../media/image40.png"/><Relationship Id="rId23" Type="http://schemas.openxmlformats.org/officeDocument/2006/relationships/image" Target="../media/image48.png"/><Relationship Id="rId28" Type="http://schemas.openxmlformats.org/officeDocument/2006/relationships/image" Target="../media/image53.png"/><Relationship Id="rId10" Type="http://schemas.openxmlformats.org/officeDocument/2006/relationships/image" Target="../media/image35.png"/><Relationship Id="rId19" Type="http://schemas.openxmlformats.org/officeDocument/2006/relationships/image" Target="../media/image44.png"/><Relationship Id="rId31" Type="http://schemas.openxmlformats.org/officeDocument/2006/relationships/image" Target="../media/image56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Relationship Id="rId14" Type="http://schemas.openxmlformats.org/officeDocument/2006/relationships/image" Target="../media/image39.png"/><Relationship Id="rId22" Type="http://schemas.openxmlformats.org/officeDocument/2006/relationships/image" Target="../media/image47.png"/><Relationship Id="rId27" Type="http://schemas.openxmlformats.org/officeDocument/2006/relationships/image" Target="../media/image52.png"/><Relationship Id="rId30" Type="http://schemas.openxmlformats.org/officeDocument/2006/relationships/image" Target="../media/image5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3" Type="http://schemas.openxmlformats.org/officeDocument/2006/relationships/image" Target="../media/image60.png"/><Relationship Id="rId7" Type="http://schemas.openxmlformats.org/officeDocument/2006/relationships/image" Target="../media/image64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5" Type="http://schemas.openxmlformats.org/officeDocument/2006/relationships/image" Target="../media/image62.png"/><Relationship Id="rId4" Type="http://schemas.openxmlformats.org/officeDocument/2006/relationships/image" Target="../media/image6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7" Type="http://schemas.openxmlformats.org/officeDocument/2006/relationships/image" Target="../media/image72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0.png"/><Relationship Id="rId13" Type="http://schemas.openxmlformats.org/officeDocument/2006/relationships/image" Target="../media/image85.png"/><Relationship Id="rId3" Type="http://schemas.openxmlformats.org/officeDocument/2006/relationships/image" Target="../media/image75.png"/><Relationship Id="rId7" Type="http://schemas.openxmlformats.org/officeDocument/2006/relationships/image" Target="../media/image79.png"/><Relationship Id="rId12" Type="http://schemas.openxmlformats.org/officeDocument/2006/relationships/image" Target="../media/image84.png"/><Relationship Id="rId2" Type="http://schemas.openxmlformats.org/officeDocument/2006/relationships/image" Target="../media/image74.png"/><Relationship Id="rId16" Type="http://schemas.openxmlformats.org/officeDocument/2006/relationships/image" Target="../media/image88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11" Type="http://schemas.openxmlformats.org/officeDocument/2006/relationships/image" Target="../media/image83.png"/><Relationship Id="rId5" Type="http://schemas.openxmlformats.org/officeDocument/2006/relationships/image" Target="../media/image77.png"/><Relationship Id="rId15" Type="http://schemas.openxmlformats.org/officeDocument/2006/relationships/image" Target="../media/image87.png"/><Relationship Id="rId10" Type="http://schemas.openxmlformats.org/officeDocument/2006/relationships/image" Target="../media/image82.png"/><Relationship Id="rId4" Type="http://schemas.openxmlformats.org/officeDocument/2006/relationships/image" Target="../media/image76.png"/><Relationship Id="rId9" Type="http://schemas.openxmlformats.org/officeDocument/2006/relationships/image" Target="../media/image81.png"/><Relationship Id="rId14" Type="http://schemas.openxmlformats.org/officeDocument/2006/relationships/image" Target="../media/image8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jpeg"/><Relationship Id="rId13" Type="http://schemas.openxmlformats.org/officeDocument/2006/relationships/image" Target="../media/image101.png"/><Relationship Id="rId3" Type="http://schemas.openxmlformats.org/officeDocument/2006/relationships/image" Target="../media/image91.png"/><Relationship Id="rId7" Type="http://schemas.openxmlformats.org/officeDocument/2006/relationships/image" Target="../media/image95.png"/><Relationship Id="rId12" Type="http://schemas.openxmlformats.org/officeDocument/2006/relationships/image" Target="../media/image100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6" Type="http://schemas.openxmlformats.org/officeDocument/2006/relationships/image" Target="../media/image94.png"/><Relationship Id="rId11" Type="http://schemas.openxmlformats.org/officeDocument/2006/relationships/image" Target="../media/image99.png"/><Relationship Id="rId5" Type="http://schemas.openxmlformats.org/officeDocument/2006/relationships/image" Target="../media/image93.png"/><Relationship Id="rId10" Type="http://schemas.openxmlformats.org/officeDocument/2006/relationships/image" Target="../media/image98.png"/><Relationship Id="rId4" Type="http://schemas.openxmlformats.org/officeDocument/2006/relationships/image" Target="../media/image92.png"/><Relationship Id="rId9" Type="http://schemas.openxmlformats.org/officeDocument/2006/relationships/image" Target="../media/image97.png"/><Relationship Id="rId14" Type="http://schemas.openxmlformats.org/officeDocument/2006/relationships/image" Target="../media/image10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77520</xdr:colOff>
      <xdr:row>13</xdr:row>
      <xdr:rowOff>17943</xdr:rowOff>
    </xdr:from>
    <xdr:to>
      <xdr:col>41</xdr:col>
      <xdr:colOff>2605</xdr:colOff>
      <xdr:row>30</xdr:row>
      <xdr:rowOff>54796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306E012-2846-4802-86CD-65C9E7AA2FA1}"/>
            </a:ext>
          </a:extLst>
        </xdr:cNvPr>
        <xdr:cNvSpPr/>
      </xdr:nvSpPr>
      <xdr:spPr>
        <a:xfrm rot="18900000">
          <a:off x="649020" y="2494443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635</xdr:row>
      <xdr:rowOff>0</xdr:rowOff>
    </xdr:from>
    <xdr:ext cx="18285714" cy="9828571"/>
    <xdr:pic>
      <xdr:nvPicPr>
        <xdr:cNvPr id="2" name="Picture 1">
          <a:extLst>
            <a:ext uri="{FF2B5EF4-FFF2-40B4-BE49-F238E27FC236}">
              <a16:creationId xmlns:a16="http://schemas.microsoft.com/office/drawing/2014/main" id="{ABBC3939-7915-4726-8B9A-8C82E8519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6059966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512</xdr:row>
      <xdr:rowOff>0</xdr:rowOff>
    </xdr:from>
    <xdr:ext cx="13879862" cy="7335274"/>
    <xdr:pic>
      <xdr:nvPicPr>
        <xdr:cNvPr id="3" name="Picture 2">
          <a:extLst>
            <a:ext uri="{FF2B5EF4-FFF2-40B4-BE49-F238E27FC236}">
              <a16:creationId xmlns:a16="http://schemas.microsoft.com/office/drawing/2014/main" id="{F5E388A0-475E-4776-B900-A039C543A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6036535425"/>
          <a:ext cx="13879862" cy="733527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553</xdr:row>
      <xdr:rowOff>0</xdr:rowOff>
    </xdr:from>
    <xdr:ext cx="13860809" cy="7306695"/>
    <xdr:pic>
      <xdr:nvPicPr>
        <xdr:cNvPr id="4" name="Picture 3">
          <a:extLst>
            <a:ext uri="{FF2B5EF4-FFF2-40B4-BE49-F238E27FC236}">
              <a16:creationId xmlns:a16="http://schemas.microsoft.com/office/drawing/2014/main" id="{03AEBC8A-C467-4756-83BC-D0E2E7DA7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6044345925"/>
          <a:ext cx="13860809" cy="73066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458</xdr:row>
      <xdr:rowOff>0</xdr:rowOff>
    </xdr:from>
    <xdr:ext cx="18285714" cy="9828571"/>
    <xdr:pic>
      <xdr:nvPicPr>
        <xdr:cNvPr id="5" name="Picture 4">
          <a:extLst>
            <a:ext uri="{FF2B5EF4-FFF2-40B4-BE49-F238E27FC236}">
              <a16:creationId xmlns:a16="http://schemas.microsoft.com/office/drawing/2014/main" id="{9FFCCCF3-26B3-40EA-81DF-FECD42DB0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6026248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594</xdr:row>
      <xdr:rowOff>0</xdr:rowOff>
    </xdr:from>
    <xdr:ext cx="13841757" cy="7306695"/>
    <xdr:pic>
      <xdr:nvPicPr>
        <xdr:cNvPr id="6" name="Picture 5">
          <a:extLst>
            <a:ext uri="{FF2B5EF4-FFF2-40B4-BE49-F238E27FC236}">
              <a16:creationId xmlns:a16="http://schemas.microsoft.com/office/drawing/2014/main" id="{7A5A94F1-F989-4B3A-AC08-AFBD385F7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6052156425"/>
          <a:ext cx="13841757" cy="73066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771</xdr:row>
      <xdr:rowOff>0</xdr:rowOff>
    </xdr:from>
    <xdr:ext cx="13870336" cy="7268589"/>
    <xdr:pic>
      <xdr:nvPicPr>
        <xdr:cNvPr id="7" name="Picture 6">
          <a:extLst>
            <a:ext uri="{FF2B5EF4-FFF2-40B4-BE49-F238E27FC236}">
              <a16:creationId xmlns:a16="http://schemas.microsoft.com/office/drawing/2014/main" id="{D4E39FAF-5774-4679-93D4-3099923C5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6085874925"/>
          <a:ext cx="13870336" cy="726858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689</xdr:row>
      <xdr:rowOff>0</xdr:rowOff>
    </xdr:from>
    <xdr:ext cx="13851283" cy="7297168"/>
    <xdr:pic>
      <xdr:nvPicPr>
        <xdr:cNvPr id="8" name="Picture 7">
          <a:extLst>
            <a:ext uri="{FF2B5EF4-FFF2-40B4-BE49-F238E27FC236}">
              <a16:creationId xmlns:a16="http://schemas.microsoft.com/office/drawing/2014/main" id="{0EC5B7AA-8FD9-41EB-AF74-CD2C38935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6070253925"/>
          <a:ext cx="13851283" cy="729716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730</xdr:row>
      <xdr:rowOff>0</xdr:rowOff>
    </xdr:from>
    <xdr:ext cx="13851283" cy="7287642"/>
    <xdr:pic>
      <xdr:nvPicPr>
        <xdr:cNvPr id="9" name="Picture 8">
          <a:extLst>
            <a:ext uri="{FF2B5EF4-FFF2-40B4-BE49-F238E27FC236}">
              <a16:creationId xmlns:a16="http://schemas.microsoft.com/office/drawing/2014/main" id="{9A163635-9243-45F5-B73B-F19A862AE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6078064425"/>
          <a:ext cx="13851283" cy="728764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813</xdr:row>
      <xdr:rowOff>0</xdr:rowOff>
    </xdr:from>
    <xdr:ext cx="6735115" cy="1333686"/>
    <xdr:pic>
      <xdr:nvPicPr>
        <xdr:cNvPr id="10" name="Picture 9">
          <a:extLst>
            <a:ext uri="{FF2B5EF4-FFF2-40B4-BE49-F238E27FC236}">
              <a16:creationId xmlns:a16="http://schemas.microsoft.com/office/drawing/2014/main" id="{425EEF40-720A-485B-8535-898089FFC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6093875925"/>
          <a:ext cx="6735115" cy="133368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215</xdr:row>
      <xdr:rowOff>0</xdr:rowOff>
    </xdr:from>
    <xdr:ext cx="18285714" cy="9828571"/>
    <xdr:pic>
      <xdr:nvPicPr>
        <xdr:cNvPr id="11" name="Picture 10">
          <a:extLst>
            <a:ext uri="{FF2B5EF4-FFF2-40B4-BE49-F238E27FC236}">
              <a16:creationId xmlns:a16="http://schemas.microsoft.com/office/drawing/2014/main" id="{DEE33650-941E-411A-97B0-B676D2B49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5985862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267</xdr:row>
      <xdr:rowOff>0</xdr:rowOff>
    </xdr:from>
    <xdr:ext cx="12679544" cy="5830114"/>
    <xdr:pic>
      <xdr:nvPicPr>
        <xdr:cNvPr id="12" name="Picture 11">
          <a:extLst>
            <a:ext uri="{FF2B5EF4-FFF2-40B4-BE49-F238E27FC236}">
              <a16:creationId xmlns:a16="http://schemas.microsoft.com/office/drawing/2014/main" id="{73BD7BD5-9915-46B1-AC56-EABD15378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5995768425"/>
          <a:ext cx="12679544" cy="58301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300</xdr:row>
      <xdr:rowOff>0</xdr:rowOff>
    </xdr:from>
    <xdr:ext cx="18285714" cy="9828571"/>
    <xdr:pic>
      <xdr:nvPicPr>
        <xdr:cNvPr id="13" name="Picture 12">
          <a:extLst>
            <a:ext uri="{FF2B5EF4-FFF2-40B4-BE49-F238E27FC236}">
              <a16:creationId xmlns:a16="http://schemas.microsoft.com/office/drawing/2014/main" id="{322EA8B0-1FD9-4513-8269-BF64D1BCC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60020549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352</xdr:row>
      <xdr:rowOff>0</xdr:rowOff>
    </xdr:from>
    <xdr:ext cx="12660492" cy="5811061"/>
    <xdr:pic>
      <xdr:nvPicPr>
        <xdr:cNvPr id="14" name="Picture 13">
          <a:extLst>
            <a:ext uri="{FF2B5EF4-FFF2-40B4-BE49-F238E27FC236}">
              <a16:creationId xmlns:a16="http://schemas.microsoft.com/office/drawing/2014/main" id="{71AB146A-1A71-44BB-844D-EE70E80CA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6011960925"/>
          <a:ext cx="12660492" cy="581106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386</xdr:row>
      <xdr:rowOff>0</xdr:rowOff>
    </xdr:from>
    <xdr:ext cx="6735115" cy="1600423"/>
    <xdr:pic>
      <xdr:nvPicPr>
        <xdr:cNvPr id="15" name="Picture 14">
          <a:extLst>
            <a:ext uri="{FF2B5EF4-FFF2-40B4-BE49-F238E27FC236}">
              <a16:creationId xmlns:a16="http://schemas.microsoft.com/office/drawing/2014/main" id="{8590AD4E-32B5-4946-91CE-CC9B77B75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6018437925"/>
          <a:ext cx="6735115" cy="1600423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9</xdr:row>
      <xdr:rowOff>0</xdr:rowOff>
    </xdr:from>
    <xdr:ext cx="6687483" cy="2905530"/>
    <xdr:pic>
      <xdr:nvPicPr>
        <xdr:cNvPr id="16" name="Picture 15">
          <a:extLst>
            <a:ext uri="{FF2B5EF4-FFF2-40B4-BE49-F238E27FC236}">
              <a16:creationId xmlns:a16="http://schemas.microsoft.com/office/drawing/2014/main" id="{74C43426-EE00-4819-894B-BCEC805E2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5946619425"/>
          <a:ext cx="6687483" cy="290553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151</xdr:row>
      <xdr:rowOff>0</xdr:rowOff>
    </xdr:from>
    <xdr:ext cx="6811326" cy="1000265"/>
    <xdr:pic>
      <xdr:nvPicPr>
        <xdr:cNvPr id="17" name="Picture 16">
          <a:extLst>
            <a:ext uri="{FF2B5EF4-FFF2-40B4-BE49-F238E27FC236}">
              <a16:creationId xmlns:a16="http://schemas.microsoft.com/office/drawing/2014/main" id="{004E9BCA-2D67-43C7-B65B-859BC8EB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5973670425"/>
          <a:ext cx="6811326" cy="100026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108856</xdr:colOff>
      <xdr:row>10</xdr:row>
      <xdr:rowOff>148222</xdr:rowOff>
    </xdr:from>
    <xdr:to>
      <xdr:col>38</xdr:col>
      <xdr:colOff>33941</xdr:colOff>
      <xdr:row>27</xdr:row>
      <xdr:rowOff>185075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7765F03A-5BA9-46E6-A765-5A7D10617A37}"/>
            </a:ext>
          </a:extLst>
        </xdr:cNvPr>
        <xdr:cNvSpPr/>
      </xdr:nvSpPr>
      <xdr:spPr>
        <a:xfrm rot="18900000">
          <a:off x="108856" y="2053222"/>
          <a:ext cx="7164085" cy="3275353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FULL-DAY</a:t>
          </a:r>
          <a:b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</a:br>
          <a:r>
            <a:rPr lang="en-US" sz="96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LEAVE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143</xdr:row>
      <xdr:rowOff>0</xdr:rowOff>
    </xdr:from>
    <xdr:ext cx="7371428" cy="3285714"/>
    <xdr:pic>
      <xdr:nvPicPr>
        <xdr:cNvPr id="2" name="Picture 1">
          <a:extLst>
            <a:ext uri="{FF2B5EF4-FFF2-40B4-BE49-F238E27FC236}">
              <a16:creationId xmlns:a16="http://schemas.microsoft.com/office/drawing/2014/main" id="{725F6255-6356-49EB-92FC-D7C4B897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4601117925"/>
          <a:ext cx="7371428" cy="3285714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240</xdr:row>
      <xdr:rowOff>0</xdr:rowOff>
    </xdr:from>
    <xdr:ext cx="13019047" cy="4476190"/>
    <xdr:pic>
      <xdr:nvPicPr>
        <xdr:cNvPr id="3" name="Picture 2">
          <a:extLst>
            <a:ext uri="{FF2B5EF4-FFF2-40B4-BE49-F238E27FC236}">
              <a16:creationId xmlns:a16="http://schemas.microsoft.com/office/drawing/2014/main" id="{65B36B1F-9138-4C10-8566-643AAED96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4619596425"/>
          <a:ext cx="13019047" cy="4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198</xdr:row>
      <xdr:rowOff>0</xdr:rowOff>
    </xdr:from>
    <xdr:ext cx="12209524" cy="7923809"/>
    <xdr:pic>
      <xdr:nvPicPr>
        <xdr:cNvPr id="4" name="Picture 3">
          <a:extLst>
            <a:ext uri="{FF2B5EF4-FFF2-40B4-BE49-F238E27FC236}">
              <a16:creationId xmlns:a16="http://schemas.microsoft.com/office/drawing/2014/main" id="{60567425-2E48-4DC0-BC01-D77E546A8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46115954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73</xdr:col>
      <xdr:colOff>0</xdr:colOff>
      <xdr:row>198</xdr:row>
      <xdr:rowOff>0</xdr:rowOff>
    </xdr:from>
    <xdr:ext cx="12209524" cy="7923809"/>
    <xdr:pic>
      <xdr:nvPicPr>
        <xdr:cNvPr id="5" name="Picture 4">
          <a:extLst>
            <a:ext uri="{FF2B5EF4-FFF2-40B4-BE49-F238E27FC236}">
              <a16:creationId xmlns:a16="http://schemas.microsoft.com/office/drawing/2014/main" id="{F7EB1C64-36C6-44A2-8B44-B662A31DC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06500" y="46115954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73</xdr:col>
      <xdr:colOff>0</xdr:colOff>
      <xdr:row>240</xdr:row>
      <xdr:rowOff>0</xdr:rowOff>
    </xdr:from>
    <xdr:ext cx="13019047" cy="4514286"/>
    <xdr:pic>
      <xdr:nvPicPr>
        <xdr:cNvPr id="6" name="Picture 5">
          <a:extLst>
            <a:ext uri="{FF2B5EF4-FFF2-40B4-BE49-F238E27FC236}">
              <a16:creationId xmlns:a16="http://schemas.microsoft.com/office/drawing/2014/main" id="{5E9DBC00-325A-4E88-916A-182EEDEEC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06500" y="4619596425"/>
          <a:ext cx="13019047" cy="45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266</xdr:row>
      <xdr:rowOff>0</xdr:rowOff>
    </xdr:from>
    <xdr:ext cx="7476190" cy="6866667"/>
    <xdr:pic>
      <xdr:nvPicPr>
        <xdr:cNvPr id="7" name="Picture 6">
          <a:extLst>
            <a:ext uri="{FF2B5EF4-FFF2-40B4-BE49-F238E27FC236}">
              <a16:creationId xmlns:a16="http://schemas.microsoft.com/office/drawing/2014/main" id="{BDC74933-9BC6-47CA-8437-6D8A802B5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624549425"/>
          <a:ext cx="7476190" cy="6866667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9</xdr:row>
      <xdr:rowOff>0</xdr:rowOff>
    </xdr:from>
    <xdr:ext cx="7361905" cy="2390476"/>
    <xdr:pic>
      <xdr:nvPicPr>
        <xdr:cNvPr id="8" name="Picture 7">
          <a:extLst>
            <a:ext uri="{FF2B5EF4-FFF2-40B4-BE49-F238E27FC236}">
              <a16:creationId xmlns:a16="http://schemas.microsoft.com/office/drawing/2014/main" id="{66F147D1-A2CD-4BAD-AC23-E1F64CDA6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4946303925"/>
          <a:ext cx="7361905" cy="23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114</xdr:row>
      <xdr:rowOff>0</xdr:rowOff>
    </xdr:from>
    <xdr:ext cx="6933333" cy="1952381"/>
    <xdr:pic>
      <xdr:nvPicPr>
        <xdr:cNvPr id="9" name="Picture 8">
          <a:extLst>
            <a:ext uri="{FF2B5EF4-FFF2-40B4-BE49-F238E27FC236}">
              <a16:creationId xmlns:a16="http://schemas.microsoft.com/office/drawing/2014/main" id="{AFF412CC-05F7-49B7-B16A-1187CEF44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4966306425"/>
          <a:ext cx="6933333" cy="19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294</xdr:row>
      <xdr:rowOff>0</xdr:rowOff>
    </xdr:from>
    <xdr:ext cx="12209524" cy="7923809"/>
    <xdr:pic>
      <xdr:nvPicPr>
        <xdr:cNvPr id="2" name="Picture 1">
          <a:extLst>
            <a:ext uri="{FF2B5EF4-FFF2-40B4-BE49-F238E27FC236}">
              <a16:creationId xmlns:a16="http://schemas.microsoft.com/office/drawing/2014/main" id="{FC8AF5D7-08C0-4AF4-B469-E8FC71736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4750088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336</xdr:row>
      <xdr:rowOff>0</xdr:rowOff>
    </xdr:from>
    <xdr:ext cx="12095238" cy="4438095"/>
    <xdr:pic>
      <xdr:nvPicPr>
        <xdr:cNvPr id="3" name="Picture 2">
          <a:extLst>
            <a:ext uri="{FF2B5EF4-FFF2-40B4-BE49-F238E27FC236}">
              <a16:creationId xmlns:a16="http://schemas.microsoft.com/office/drawing/2014/main" id="{8DA71DDB-8AD9-47E6-B495-1576D290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4758089925"/>
          <a:ext cx="12095238" cy="44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294</xdr:row>
      <xdr:rowOff>0</xdr:rowOff>
    </xdr:from>
    <xdr:ext cx="12209524" cy="7923809"/>
    <xdr:pic>
      <xdr:nvPicPr>
        <xdr:cNvPr id="4" name="Picture 3">
          <a:extLst>
            <a:ext uri="{FF2B5EF4-FFF2-40B4-BE49-F238E27FC236}">
              <a16:creationId xmlns:a16="http://schemas.microsoft.com/office/drawing/2014/main" id="{BE61892E-DB63-4B4A-A147-0D8B2EFD6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144500" y="4750088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336</xdr:row>
      <xdr:rowOff>0</xdr:rowOff>
    </xdr:from>
    <xdr:ext cx="12095238" cy="4428571"/>
    <xdr:pic>
      <xdr:nvPicPr>
        <xdr:cNvPr id="5" name="Picture 4">
          <a:extLst>
            <a:ext uri="{FF2B5EF4-FFF2-40B4-BE49-F238E27FC236}">
              <a16:creationId xmlns:a16="http://schemas.microsoft.com/office/drawing/2014/main" id="{EAACECC5-B9B2-4E81-9236-7C896DBC8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44500" y="4758089925"/>
          <a:ext cx="12095238" cy="44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443</xdr:row>
      <xdr:rowOff>0</xdr:rowOff>
    </xdr:from>
    <xdr:ext cx="12209524" cy="7923809"/>
    <xdr:pic>
      <xdr:nvPicPr>
        <xdr:cNvPr id="6" name="Picture 5">
          <a:extLst>
            <a:ext uri="{FF2B5EF4-FFF2-40B4-BE49-F238E27FC236}">
              <a16:creationId xmlns:a16="http://schemas.microsoft.com/office/drawing/2014/main" id="{C068428B-77C0-43F6-A24E-475B2AD55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4738658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487</xdr:row>
      <xdr:rowOff>0</xdr:rowOff>
    </xdr:from>
    <xdr:ext cx="13019047" cy="4771429"/>
    <xdr:pic>
      <xdr:nvPicPr>
        <xdr:cNvPr id="7" name="Picture 6">
          <a:extLst>
            <a:ext uri="{FF2B5EF4-FFF2-40B4-BE49-F238E27FC236}">
              <a16:creationId xmlns:a16="http://schemas.microsoft.com/office/drawing/2014/main" id="{82480C20-820B-4405-AE1F-29E34178E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747040925"/>
          <a:ext cx="13019047" cy="4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73</xdr:col>
      <xdr:colOff>0</xdr:colOff>
      <xdr:row>443</xdr:row>
      <xdr:rowOff>0</xdr:rowOff>
    </xdr:from>
    <xdr:ext cx="12209524" cy="7923809"/>
    <xdr:pic>
      <xdr:nvPicPr>
        <xdr:cNvPr id="8" name="Picture 7">
          <a:extLst>
            <a:ext uri="{FF2B5EF4-FFF2-40B4-BE49-F238E27FC236}">
              <a16:creationId xmlns:a16="http://schemas.microsoft.com/office/drawing/2014/main" id="{E8513D1C-54D8-4864-A12D-1FE57FECE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906500" y="4738658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73</xdr:col>
      <xdr:colOff>0</xdr:colOff>
      <xdr:row>487</xdr:row>
      <xdr:rowOff>0</xdr:rowOff>
    </xdr:from>
    <xdr:ext cx="12095238" cy="4904762"/>
    <xdr:pic>
      <xdr:nvPicPr>
        <xdr:cNvPr id="9" name="Picture 8">
          <a:extLst>
            <a:ext uri="{FF2B5EF4-FFF2-40B4-BE49-F238E27FC236}">
              <a16:creationId xmlns:a16="http://schemas.microsoft.com/office/drawing/2014/main" id="{56D1C690-112E-47D0-B698-B7D4B31B8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06500" y="4747040925"/>
          <a:ext cx="12095238" cy="4904762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516</xdr:row>
      <xdr:rowOff>0</xdr:rowOff>
    </xdr:from>
    <xdr:ext cx="7095238" cy="1419048"/>
    <xdr:pic>
      <xdr:nvPicPr>
        <xdr:cNvPr id="10" name="Picture 9">
          <a:extLst>
            <a:ext uri="{FF2B5EF4-FFF2-40B4-BE49-F238E27FC236}">
              <a16:creationId xmlns:a16="http://schemas.microsoft.com/office/drawing/2014/main" id="{3CD63865-8AEE-49BC-879E-605641552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4752565425"/>
          <a:ext cx="7095238" cy="1419048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150</xdr:row>
      <xdr:rowOff>0</xdr:rowOff>
    </xdr:from>
    <xdr:ext cx="7085714" cy="1600000"/>
    <xdr:pic>
      <xdr:nvPicPr>
        <xdr:cNvPr id="11" name="Picture 10">
          <a:extLst>
            <a:ext uri="{FF2B5EF4-FFF2-40B4-BE49-F238E27FC236}">
              <a16:creationId xmlns:a16="http://schemas.microsoft.com/office/drawing/2014/main" id="{B15D1286-8805-4062-A5AD-2F4B68B71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5105752425"/>
          <a:ext cx="7085714" cy="16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164</xdr:row>
      <xdr:rowOff>0</xdr:rowOff>
    </xdr:from>
    <xdr:ext cx="6304762" cy="4942857"/>
    <xdr:pic>
      <xdr:nvPicPr>
        <xdr:cNvPr id="12" name="Picture 11">
          <a:extLst>
            <a:ext uri="{FF2B5EF4-FFF2-40B4-BE49-F238E27FC236}">
              <a16:creationId xmlns:a16="http://schemas.microsoft.com/office/drawing/2014/main" id="{4D75DBC2-1083-4C81-B739-2CA4BCAFA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5108419425"/>
          <a:ext cx="6304762" cy="4942857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205</xdr:row>
      <xdr:rowOff>0</xdr:rowOff>
    </xdr:from>
    <xdr:ext cx="16668750" cy="2905125"/>
    <xdr:pic>
      <xdr:nvPicPr>
        <xdr:cNvPr id="13" name="Picture 12">
          <a:extLst>
            <a:ext uri="{FF2B5EF4-FFF2-40B4-BE49-F238E27FC236}">
              <a16:creationId xmlns:a16="http://schemas.microsoft.com/office/drawing/2014/main" id="{D3B0ED32-CB3A-44B5-B63C-2C201BD39B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16229925"/>
          <a:ext cx="16668750" cy="2905125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193</xdr:row>
      <xdr:rowOff>0</xdr:rowOff>
    </xdr:from>
    <xdr:ext cx="8572500" cy="1695450"/>
    <xdr:pic>
      <xdr:nvPicPr>
        <xdr:cNvPr id="14" name="Picture 13">
          <a:extLst>
            <a:ext uri="{FF2B5EF4-FFF2-40B4-BE49-F238E27FC236}">
              <a16:creationId xmlns:a16="http://schemas.microsoft.com/office/drawing/2014/main" id="{F122FE3A-D4E1-48FE-AE4E-52E12F6896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13943925"/>
          <a:ext cx="8572500" cy="1695450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224</xdr:row>
      <xdr:rowOff>0</xdr:rowOff>
    </xdr:from>
    <xdr:ext cx="7085714" cy="1380952"/>
    <xdr:pic>
      <xdr:nvPicPr>
        <xdr:cNvPr id="15" name="Picture 14">
          <a:extLst>
            <a:ext uri="{FF2B5EF4-FFF2-40B4-BE49-F238E27FC236}">
              <a16:creationId xmlns:a16="http://schemas.microsoft.com/office/drawing/2014/main" id="{B1AE1863-C61C-4C9A-AD4C-ED67C4E3A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5119849425"/>
          <a:ext cx="7085714" cy="138095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12</xdr:row>
      <xdr:rowOff>0</xdr:rowOff>
    </xdr:from>
    <xdr:to>
      <xdr:col>77</xdr:col>
      <xdr:colOff>175260</xdr:colOff>
      <xdr:row>87</xdr:row>
      <xdr:rowOff>110490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A9E9C022-A8F9-4504-A0FE-7C5664095F8D}"/>
            </a:ext>
          </a:extLst>
        </xdr:cNvPr>
        <xdr:cNvGrpSpPr/>
      </xdr:nvGrpSpPr>
      <xdr:grpSpPr>
        <a:xfrm>
          <a:off x="762000" y="2286000"/>
          <a:ext cx="14081760" cy="14397990"/>
          <a:chOff x="762000" y="1714500"/>
          <a:chExt cx="14081760" cy="14397990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E30199C9-C6C9-36CA-001C-11E48A6C9B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762000" y="1714500"/>
            <a:ext cx="7104762" cy="6380952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9CAE685A-ADFF-40E0-E105-BA8F995D582A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2000" y="8191500"/>
            <a:ext cx="14081760" cy="7920990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92</xdr:row>
      <xdr:rowOff>0</xdr:rowOff>
    </xdr:from>
    <xdr:ext cx="8019048" cy="2952381"/>
    <xdr:pic>
      <xdr:nvPicPr>
        <xdr:cNvPr id="19" name="Picture 18">
          <a:extLst>
            <a:ext uri="{FF2B5EF4-FFF2-40B4-BE49-F238E27FC236}">
              <a16:creationId xmlns:a16="http://schemas.microsoft.com/office/drawing/2014/main" id="{FA8B436D-E016-41FF-A405-76C237904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5012216925"/>
          <a:ext cx="8019048" cy="29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308</xdr:row>
      <xdr:rowOff>0</xdr:rowOff>
    </xdr:from>
    <xdr:ext cx="12209524" cy="7885714"/>
    <xdr:pic>
      <xdr:nvPicPr>
        <xdr:cNvPr id="2" name="Picture 1">
          <a:extLst>
            <a:ext uri="{FF2B5EF4-FFF2-40B4-BE49-F238E27FC236}">
              <a16:creationId xmlns:a16="http://schemas.microsoft.com/office/drawing/2014/main" id="{37821068-DB22-4EDE-877F-5878641F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137756425"/>
          <a:ext cx="12209524" cy="7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308</xdr:row>
      <xdr:rowOff>0</xdr:rowOff>
    </xdr:from>
    <xdr:ext cx="12209524" cy="7923809"/>
    <xdr:pic>
      <xdr:nvPicPr>
        <xdr:cNvPr id="3" name="Picture 2">
          <a:extLst>
            <a:ext uri="{FF2B5EF4-FFF2-40B4-BE49-F238E27FC236}">
              <a16:creationId xmlns:a16="http://schemas.microsoft.com/office/drawing/2014/main" id="{E0839ADB-F748-4689-A01C-0499E9271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44500" y="51377564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69</xdr:col>
      <xdr:colOff>0</xdr:colOff>
      <xdr:row>350</xdr:row>
      <xdr:rowOff>0</xdr:rowOff>
    </xdr:from>
    <xdr:to>
      <xdr:col>132</xdr:col>
      <xdr:colOff>93738</xdr:colOff>
      <xdr:row>395</xdr:row>
      <xdr:rowOff>151309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C7404160-147A-4F4A-BCDA-A0874C053BF3}"/>
            </a:ext>
          </a:extLst>
        </xdr:cNvPr>
        <xdr:cNvGrpSpPr/>
      </xdr:nvGrpSpPr>
      <xdr:grpSpPr>
        <a:xfrm>
          <a:off x="13144500" y="66675000"/>
          <a:ext cx="12095238" cy="8723809"/>
          <a:chOff x="13144500" y="4833713382"/>
          <a:chExt cx="12095238" cy="8723809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7E282CB6-5BB0-6734-DE78-46E73A6B27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144500" y="4833713382"/>
            <a:ext cx="12095238" cy="872380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6" name="Rectangle 5">
            <a:extLst>
              <a:ext uri="{FF2B5EF4-FFF2-40B4-BE49-F238E27FC236}">
                <a16:creationId xmlns:a16="http://schemas.microsoft.com/office/drawing/2014/main" id="{1D5FE5D3-780F-F093-A02C-D55B13DC0026}"/>
              </a:ext>
            </a:extLst>
          </xdr:cNvPr>
          <xdr:cNvSpPr/>
        </xdr:nvSpPr>
        <xdr:spPr>
          <a:xfrm>
            <a:off x="18624177" y="4841411823"/>
            <a:ext cx="4661647" cy="638736"/>
          </a:xfrm>
          <a:prstGeom prst="rect">
            <a:avLst/>
          </a:prstGeom>
          <a:noFill/>
          <a:ln w="635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0</xdr:colOff>
      <xdr:row>350</xdr:row>
      <xdr:rowOff>0</xdr:rowOff>
    </xdr:from>
    <xdr:to>
      <xdr:col>67</xdr:col>
      <xdr:colOff>93738</xdr:colOff>
      <xdr:row>395</xdr:row>
      <xdr:rowOff>141786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A4A7B159-CE70-465D-977F-B7937597A0C8}"/>
            </a:ext>
          </a:extLst>
        </xdr:cNvPr>
        <xdr:cNvGrpSpPr/>
      </xdr:nvGrpSpPr>
      <xdr:grpSpPr>
        <a:xfrm>
          <a:off x="762000" y="66675000"/>
          <a:ext cx="12095238" cy="8714286"/>
          <a:chOff x="762000" y="4833713382"/>
          <a:chExt cx="12095238" cy="8714286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5E77114A-FEAD-EA33-DA5D-0A14145E806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4833713382"/>
            <a:ext cx="12095238" cy="87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B9348E70-467C-8F8B-7DD6-6685B0E6E8A0}"/>
              </a:ext>
            </a:extLst>
          </xdr:cNvPr>
          <xdr:cNvSpPr/>
        </xdr:nvSpPr>
        <xdr:spPr>
          <a:xfrm>
            <a:off x="6252882" y="4841411823"/>
            <a:ext cx="4661647" cy="638736"/>
          </a:xfrm>
          <a:prstGeom prst="rect">
            <a:avLst/>
          </a:prstGeom>
          <a:noFill/>
          <a:ln w="635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239</xdr:row>
      <xdr:rowOff>0</xdr:rowOff>
    </xdr:from>
    <xdr:ext cx="7104762" cy="5600000"/>
    <xdr:pic>
      <xdr:nvPicPr>
        <xdr:cNvPr id="10" name="Picture 9">
          <a:extLst>
            <a:ext uri="{FF2B5EF4-FFF2-40B4-BE49-F238E27FC236}">
              <a16:creationId xmlns:a16="http://schemas.microsoft.com/office/drawing/2014/main" id="{8234CA26-758D-4B58-883A-77B97F839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124611925"/>
          <a:ext cx="7104762" cy="5600000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400</xdr:row>
      <xdr:rowOff>0</xdr:rowOff>
    </xdr:from>
    <xdr:ext cx="7104762" cy="6352381"/>
    <xdr:pic>
      <xdr:nvPicPr>
        <xdr:cNvPr id="11" name="Picture 10">
          <a:extLst>
            <a:ext uri="{FF2B5EF4-FFF2-40B4-BE49-F238E27FC236}">
              <a16:creationId xmlns:a16="http://schemas.microsoft.com/office/drawing/2014/main" id="{86885F60-F66C-4AC3-B665-1C6053087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5155282425"/>
          <a:ext cx="7104762" cy="635238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530</xdr:row>
      <xdr:rowOff>0</xdr:rowOff>
    </xdr:from>
    <xdr:to>
      <xdr:col>67</xdr:col>
      <xdr:colOff>93738</xdr:colOff>
      <xdr:row>574</xdr:row>
      <xdr:rowOff>151333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F64B2C76-63E6-430C-8B52-8034478A1770}"/>
            </a:ext>
          </a:extLst>
        </xdr:cNvPr>
        <xdr:cNvGrpSpPr/>
      </xdr:nvGrpSpPr>
      <xdr:grpSpPr>
        <a:xfrm>
          <a:off x="762000" y="100965000"/>
          <a:ext cx="12095238" cy="8533333"/>
          <a:chOff x="762000" y="4855430382"/>
          <a:chExt cx="12095238" cy="8533333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E94C91C3-1FD5-4C2B-70D0-B200F50EF33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62000" y="4855430382"/>
            <a:ext cx="12095238" cy="853333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C560FC1F-2566-B57E-8A16-DC7AB7C54C3B}"/>
              </a:ext>
            </a:extLst>
          </xdr:cNvPr>
          <xdr:cNvSpPr/>
        </xdr:nvSpPr>
        <xdr:spPr>
          <a:xfrm>
            <a:off x="9816354" y="4856730263"/>
            <a:ext cx="1557618" cy="381001"/>
          </a:xfrm>
          <a:prstGeom prst="rect">
            <a:avLst/>
          </a:prstGeom>
          <a:noFill/>
          <a:ln w="5715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437</xdr:row>
      <xdr:rowOff>0</xdr:rowOff>
    </xdr:from>
    <xdr:ext cx="7104762" cy="17095238"/>
    <xdr:pic>
      <xdr:nvPicPr>
        <xdr:cNvPr id="15" name="Picture 14">
          <a:extLst>
            <a:ext uri="{FF2B5EF4-FFF2-40B4-BE49-F238E27FC236}">
              <a16:creationId xmlns:a16="http://schemas.microsoft.com/office/drawing/2014/main" id="{6F56A61A-4829-494A-A54E-BC31D79788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162330925"/>
          <a:ext cx="7104762" cy="17095238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596</xdr:row>
      <xdr:rowOff>0</xdr:rowOff>
    </xdr:from>
    <xdr:to>
      <xdr:col>116</xdr:col>
      <xdr:colOff>103662</xdr:colOff>
      <xdr:row>742</xdr:row>
      <xdr:rowOff>110809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B110C710-5572-463F-B833-F1185C1AE06E}"/>
            </a:ext>
          </a:extLst>
        </xdr:cNvPr>
        <xdr:cNvGrpSpPr/>
      </xdr:nvGrpSpPr>
      <xdr:grpSpPr>
        <a:xfrm>
          <a:off x="762000" y="113538000"/>
          <a:ext cx="21439662" cy="27923809"/>
          <a:chOff x="762000" y="4920009882"/>
          <a:chExt cx="21439662" cy="27923809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D0164823-76D3-59AA-CAB7-228FBDE3DB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762000" y="4920009882"/>
            <a:ext cx="12095238" cy="2792380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grpSp>
        <xdr:nvGrpSpPr>
          <xdr:cNvPr id="18" name="Group 17">
            <a:extLst>
              <a:ext uri="{FF2B5EF4-FFF2-40B4-BE49-F238E27FC236}">
                <a16:creationId xmlns:a16="http://schemas.microsoft.com/office/drawing/2014/main" id="{DCD2BA6F-DEA4-901F-5218-3E9B081BB599}"/>
              </a:ext>
            </a:extLst>
          </xdr:cNvPr>
          <xdr:cNvGrpSpPr/>
        </xdr:nvGrpSpPr>
        <xdr:grpSpPr>
          <a:xfrm>
            <a:off x="13144500" y="4940012382"/>
            <a:ext cx="9057162" cy="7485733"/>
            <a:chOff x="6096000" y="4911056382"/>
            <a:chExt cx="9057162" cy="7485733"/>
          </a:xfrm>
        </xdr:grpSpPr>
        <xdr:pic>
          <xdr:nvPicPr>
            <xdr:cNvPr id="19" name="Picture 18">
              <a:extLst>
                <a:ext uri="{FF2B5EF4-FFF2-40B4-BE49-F238E27FC236}">
                  <a16:creationId xmlns:a16="http://schemas.microsoft.com/office/drawing/2014/main" id="{922A0921-F8B6-C3FD-0D98-5A7DE5F26296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6096000" y="4911056382"/>
              <a:ext cx="8904762" cy="7333333"/>
            </a:xfrm>
            <a:prstGeom prst="rect">
              <a:avLst/>
            </a:prstGeom>
            <a:effectLst>
              <a:outerShdw blurRad="63500" algn="ctr" rotWithShape="0">
                <a:srgbClr val="000000">
                  <a:alpha val="95000"/>
                </a:srgbClr>
              </a:outerShdw>
            </a:effectLst>
          </xdr:spPr>
        </xdr:pic>
        <xdr:pic>
          <xdr:nvPicPr>
            <xdr:cNvPr id="20" name="Picture 19">
              <a:extLst>
                <a:ext uri="{FF2B5EF4-FFF2-40B4-BE49-F238E27FC236}">
                  <a16:creationId xmlns:a16="http://schemas.microsoft.com/office/drawing/2014/main" id="{61D751D0-0C5B-03A9-2F69-2EC67C4D9093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>
              <a:off x="6248400" y="4911208782"/>
              <a:ext cx="8904762" cy="7333333"/>
            </a:xfrm>
            <a:prstGeom prst="rect">
              <a:avLst/>
            </a:prstGeom>
            <a:effectLst>
              <a:outerShdw blurRad="63500" algn="ctr" rotWithShape="0">
                <a:srgbClr val="000000">
                  <a:alpha val="95000"/>
                </a:srgbClr>
              </a:outerShdw>
            </a:effectLst>
          </xdr:spPr>
        </xdr:pic>
      </xdr:grpSp>
    </xdr:grpSp>
    <xdr:clientData/>
  </xdr:twoCellAnchor>
  <xdr:twoCellAnchor>
    <xdr:from>
      <xdr:col>17</xdr:col>
      <xdr:colOff>22412</xdr:colOff>
      <xdr:row>721</xdr:row>
      <xdr:rowOff>67236</xdr:rowOff>
    </xdr:from>
    <xdr:to>
      <xdr:col>33</xdr:col>
      <xdr:colOff>0</xdr:colOff>
      <xdr:row>724</xdr:row>
      <xdr:rowOff>33618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2CB50EB7-2318-45F4-883C-3A34CBE7C58E}"/>
            </a:ext>
          </a:extLst>
        </xdr:cNvPr>
        <xdr:cNvSpPr/>
      </xdr:nvSpPr>
      <xdr:spPr>
        <a:xfrm>
          <a:off x="3260912" y="5216500161"/>
          <a:ext cx="3025588" cy="537882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33</xdr:col>
      <xdr:colOff>0</xdr:colOff>
      <xdr:row>712</xdr:row>
      <xdr:rowOff>11206</xdr:rowOff>
    </xdr:from>
    <xdr:to>
      <xdr:col>82</xdr:col>
      <xdr:colOff>145676</xdr:colOff>
      <xdr:row>722</xdr:row>
      <xdr:rowOff>145677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17F1EABF-9C74-4933-A5C4-C0170EEF0EE7}"/>
            </a:ext>
          </a:extLst>
        </xdr:cNvPr>
        <xdr:cNvCxnSpPr>
          <a:stCxn id="21" idx="3"/>
        </xdr:cNvCxnSpPr>
      </xdr:nvCxnSpPr>
      <xdr:spPr>
        <a:xfrm flipV="1">
          <a:off x="6286500" y="5214729631"/>
          <a:ext cx="9480176" cy="2039471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576</xdr:row>
      <xdr:rowOff>0</xdr:rowOff>
    </xdr:from>
    <xdr:to>
      <xdr:col>37</xdr:col>
      <xdr:colOff>161138</xdr:colOff>
      <xdr:row>592</xdr:row>
      <xdr:rowOff>142495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2D41F509-A611-480E-B10F-DEC4171790A2}"/>
            </a:ext>
          </a:extLst>
        </xdr:cNvPr>
        <xdr:cNvGrpSpPr/>
      </xdr:nvGrpSpPr>
      <xdr:grpSpPr>
        <a:xfrm>
          <a:off x="762000" y="109728000"/>
          <a:ext cx="6447638" cy="3190495"/>
          <a:chOff x="1143000" y="4916199882"/>
          <a:chExt cx="6447638" cy="3190495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62BCE220-8DED-F6E6-6429-29B83BB00C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143000" y="4916199882"/>
            <a:ext cx="6295238" cy="3038095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C54A8FFA-6964-1205-4E34-022F0F6CD43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1295400" y="4916352282"/>
            <a:ext cx="6295238" cy="3038095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4</xdr:col>
      <xdr:colOff>0</xdr:colOff>
      <xdr:row>753</xdr:row>
      <xdr:rowOff>0</xdr:rowOff>
    </xdr:from>
    <xdr:to>
      <xdr:col>51</xdr:col>
      <xdr:colOff>103662</xdr:colOff>
      <xdr:row>792</xdr:row>
      <xdr:rowOff>46709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FB0FC985-2A3D-4D66-98F2-2F02124557F5}"/>
            </a:ext>
          </a:extLst>
        </xdr:cNvPr>
        <xdr:cNvGrpSpPr/>
      </xdr:nvGrpSpPr>
      <xdr:grpSpPr>
        <a:xfrm>
          <a:off x="762000" y="143446500"/>
          <a:ext cx="9057162" cy="7476209"/>
          <a:chOff x="22479000" y="4934868882"/>
          <a:chExt cx="9057162" cy="7476209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E9FC4E75-C06F-3179-0E5A-E4817D1CD5F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22479000" y="4934868882"/>
            <a:ext cx="8904762" cy="732380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28" name="Picture 27">
            <a:extLst>
              <a:ext uri="{FF2B5EF4-FFF2-40B4-BE49-F238E27FC236}">
                <a16:creationId xmlns:a16="http://schemas.microsoft.com/office/drawing/2014/main" id="{FC50AD35-BB47-6457-E3CB-811071DF78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22631400" y="4935021282"/>
            <a:ext cx="8904762" cy="732380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twoCellAnchor>
    <xdr:from>
      <xdr:col>8</xdr:col>
      <xdr:colOff>130728</xdr:colOff>
      <xdr:row>746</xdr:row>
      <xdr:rowOff>168088</xdr:rowOff>
    </xdr:from>
    <xdr:to>
      <xdr:col>20</xdr:col>
      <xdr:colOff>115805</xdr:colOff>
      <xdr:row>748</xdr:row>
      <xdr:rowOff>22412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31ACF97E-ABC9-4A6A-8F25-DFBD96E651E7}"/>
            </a:ext>
          </a:extLst>
        </xdr:cNvPr>
        <xdr:cNvSpPr/>
      </xdr:nvSpPr>
      <xdr:spPr>
        <a:xfrm>
          <a:off x="1654728" y="5221363513"/>
          <a:ext cx="2271077" cy="235324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123267</xdr:colOff>
      <xdr:row>748</xdr:row>
      <xdr:rowOff>22412</xdr:rowOff>
    </xdr:from>
    <xdr:to>
      <xdr:col>32</xdr:col>
      <xdr:colOff>145676</xdr:colOff>
      <xdr:row>766</xdr:row>
      <xdr:rowOff>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608855F7-CE84-4FF8-B4C8-815477CCD7AD}"/>
            </a:ext>
          </a:extLst>
        </xdr:cNvPr>
        <xdr:cNvCxnSpPr>
          <a:stCxn id="29" idx="2"/>
        </xdr:cNvCxnSpPr>
      </xdr:nvCxnSpPr>
      <xdr:spPr>
        <a:xfrm>
          <a:off x="2790267" y="5221598837"/>
          <a:ext cx="3451409" cy="3406588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794</xdr:row>
      <xdr:rowOff>0</xdr:rowOff>
    </xdr:from>
    <xdr:to>
      <xdr:col>115</xdr:col>
      <xdr:colOff>141762</xdr:colOff>
      <xdr:row>940</xdr:row>
      <xdr:rowOff>110809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DA184115-D1CE-4EB8-901C-0B702680F439}"/>
            </a:ext>
          </a:extLst>
        </xdr:cNvPr>
        <xdr:cNvGrpSpPr/>
      </xdr:nvGrpSpPr>
      <xdr:grpSpPr>
        <a:xfrm>
          <a:off x="762000" y="151257000"/>
          <a:ext cx="21287262" cy="27923809"/>
          <a:chOff x="11239500" y="4943441382"/>
          <a:chExt cx="21287262" cy="27923809"/>
        </a:xfrm>
      </xdr:grpSpPr>
      <xdr:grpSp>
        <xdr:nvGrpSpPr>
          <xdr:cNvPr id="32" name="Group 31">
            <a:extLst>
              <a:ext uri="{FF2B5EF4-FFF2-40B4-BE49-F238E27FC236}">
                <a16:creationId xmlns:a16="http://schemas.microsoft.com/office/drawing/2014/main" id="{B844331A-916D-1681-CB06-AA8B3668D8AA}"/>
              </a:ext>
            </a:extLst>
          </xdr:cNvPr>
          <xdr:cNvGrpSpPr/>
        </xdr:nvGrpSpPr>
        <xdr:grpSpPr>
          <a:xfrm>
            <a:off x="11239500" y="4943441382"/>
            <a:ext cx="12095238" cy="27923809"/>
            <a:chOff x="11239500" y="4943441382"/>
            <a:chExt cx="12095238" cy="27923809"/>
          </a:xfrm>
        </xdr:grpSpPr>
        <xdr:pic>
          <xdr:nvPicPr>
            <xdr:cNvPr id="35" name="Picture 34">
              <a:extLst>
                <a:ext uri="{FF2B5EF4-FFF2-40B4-BE49-F238E27FC236}">
                  <a16:creationId xmlns:a16="http://schemas.microsoft.com/office/drawing/2014/main" id="{A2BBA5DE-CA8C-FC3F-EC3E-9EE84D64FEB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1239500" y="4943441382"/>
              <a:ext cx="12095238" cy="27923809"/>
            </a:xfrm>
            <a:prstGeom prst="rect">
              <a:avLst/>
            </a:prstGeom>
            <a:effectLst>
              <a:outerShdw blurRad="63500" algn="ctr" rotWithShape="0">
                <a:srgbClr val="000000">
                  <a:alpha val="95000"/>
                </a:srgbClr>
              </a:outerShdw>
            </a:effectLst>
          </xdr:spPr>
        </xdr:pic>
        <xdr:sp macro="" textlink="">
          <xdr:nvSpPr>
            <xdr:cNvPr id="36" name="Rectangle 35">
              <a:extLst>
                <a:ext uri="{FF2B5EF4-FFF2-40B4-BE49-F238E27FC236}">
                  <a16:creationId xmlns:a16="http://schemas.microsoft.com/office/drawing/2014/main" id="{760CDCC1-0D9C-78A4-3256-3DA8862C3A08}"/>
                </a:ext>
              </a:extLst>
            </xdr:cNvPr>
            <xdr:cNvSpPr/>
          </xdr:nvSpPr>
          <xdr:spPr>
            <a:xfrm>
              <a:off x="13749617" y="4967309912"/>
              <a:ext cx="3025588" cy="537882"/>
            </a:xfrm>
            <a:prstGeom prst="rect">
              <a:avLst/>
            </a:prstGeom>
            <a:noFill/>
            <a:ln w="38100">
              <a:solidFill>
                <a:srgbClr val="0000FF">
                  <a:alpha val="78000"/>
                </a:srgbClr>
              </a:solidFill>
              <a:prstDash val="solid"/>
            </a:ln>
            <a:effectLst>
              <a:outerShdw blurRad="50800" dist="38100" dir="2700000" algn="tl" rotWithShape="0">
                <a:prstClr val="black">
                  <a:alpha val="67000"/>
                </a:prstClr>
              </a:outerShdw>
            </a:effectLst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pic>
        <xdr:nvPicPr>
          <xdr:cNvPr id="33" name="Picture 32">
            <a:extLst>
              <a:ext uri="{FF2B5EF4-FFF2-40B4-BE49-F238E27FC236}">
                <a16:creationId xmlns:a16="http://schemas.microsoft.com/office/drawing/2014/main" id="{43B94A75-7831-E53B-FA6D-CAA82FAACC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23622000" y="4963443882"/>
            <a:ext cx="8904762" cy="732380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cxnSp macro="">
        <xdr:nvCxnSpPr>
          <xdr:cNvPr id="34" name="Straight Arrow Connector 33">
            <a:extLst>
              <a:ext uri="{FF2B5EF4-FFF2-40B4-BE49-F238E27FC236}">
                <a16:creationId xmlns:a16="http://schemas.microsoft.com/office/drawing/2014/main" id="{85B4F6C9-163B-162D-51D9-56EE3D7AFB06}"/>
              </a:ext>
            </a:extLst>
          </xdr:cNvPr>
          <xdr:cNvCxnSpPr>
            <a:stCxn id="36" idx="3"/>
          </xdr:cNvCxnSpPr>
        </xdr:nvCxnSpPr>
        <xdr:spPr>
          <a:xfrm flipV="1">
            <a:off x="16775205" y="4965393706"/>
            <a:ext cx="9356913" cy="2185147"/>
          </a:xfrm>
          <a:prstGeom prst="straightConnector1">
            <a:avLst/>
          </a:prstGeom>
          <a:ln w="63500">
            <a:solidFill>
              <a:srgbClr val="0000CC">
                <a:alpha val="45000"/>
              </a:srgbClr>
            </a:solidFill>
            <a:headEnd type="oval" w="sm" len="sm"/>
            <a:tailEnd type="arrow" w="med" len="med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4</xdr:col>
      <xdr:colOff>0</xdr:colOff>
      <xdr:row>946</xdr:row>
      <xdr:rowOff>0</xdr:rowOff>
    </xdr:from>
    <xdr:ext cx="7104762" cy="3961905"/>
    <xdr:pic>
      <xdr:nvPicPr>
        <xdr:cNvPr id="37" name="Picture 36">
          <a:extLst>
            <a:ext uri="{FF2B5EF4-FFF2-40B4-BE49-F238E27FC236}">
              <a16:creationId xmlns:a16="http://schemas.microsoft.com/office/drawing/2014/main" id="{F9544147-C05F-427F-B9F5-B83EC0F3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5259295425"/>
          <a:ext cx="7104762" cy="3961905"/>
        </a:xfrm>
        <a:prstGeom prst="rect">
          <a:avLst/>
        </a:prstGeom>
        <a:effectLst>
          <a:outerShdw blurRad="127000" algn="ctr" rotWithShape="0">
            <a:srgbClr val="FF0000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1032</xdr:row>
      <xdr:rowOff>0</xdr:rowOff>
    </xdr:from>
    <xdr:to>
      <xdr:col>67</xdr:col>
      <xdr:colOff>93738</xdr:colOff>
      <xdr:row>1178</xdr:row>
      <xdr:rowOff>110809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AD74D0FC-03C4-4E7E-A8BA-919152ACFB46}"/>
            </a:ext>
          </a:extLst>
        </xdr:cNvPr>
        <xdr:cNvGrpSpPr/>
      </xdr:nvGrpSpPr>
      <xdr:grpSpPr>
        <a:xfrm>
          <a:off x="762000" y="196596000"/>
          <a:ext cx="12095238" cy="27923809"/>
          <a:chOff x="11239500" y="4943441382"/>
          <a:chExt cx="12095238" cy="27923809"/>
        </a:xfrm>
      </xdr:grpSpPr>
      <xdr:pic>
        <xdr:nvPicPr>
          <xdr:cNvPr id="39" name="Picture 38">
            <a:extLst>
              <a:ext uri="{FF2B5EF4-FFF2-40B4-BE49-F238E27FC236}">
                <a16:creationId xmlns:a16="http://schemas.microsoft.com/office/drawing/2014/main" id="{B415CBCC-92AD-B52A-F42C-BD552F07A4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11239500" y="4943441382"/>
            <a:ext cx="12095238" cy="27923809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40" name="Rectangle 39">
            <a:extLst>
              <a:ext uri="{FF2B5EF4-FFF2-40B4-BE49-F238E27FC236}">
                <a16:creationId xmlns:a16="http://schemas.microsoft.com/office/drawing/2014/main" id="{8C2E0E88-44F9-5277-4604-2619F652D45E}"/>
              </a:ext>
            </a:extLst>
          </xdr:cNvPr>
          <xdr:cNvSpPr/>
        </xdr:nvSpPr>
        <xdr:spPr>
          <a:xfrm>
            <a:off x="13749617" y="4967309912"/>
            <a:ext cx="3025588" cy="537882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0</xdr:colOff>
      <xdr:row>1179</xdr:row>
      <xdr:rowOff>0</xdr:rowOff>
    </xdr:from>
    <xdr:to>
      <xdr:col>50</xdr:col>
      <xdr:colOff>141762</xdr:colOff>
      <xdr:row>1217</xdr:row>
      <xdr:rowOff>94333</xdr:rowOff>
    </xdr:to>
    <xdr:grpSp>
      <xdr:nvGrpSpPr>
        <xdr:cNvPr id="41" name="Group 40">
          <a:extLst>
            <a:ext uri="{FF2B5EF4-FFF2-40B4-BE49-F238E27FC236}">
              <a16:creationId xmlns:a16="http://schemas.microsoft.com/office/drawing/2014/main" id="{C0AF042F-67F6-42FA-BB12-070465D84E39}"/>
            </a:ext>
          </a:extLst>
        </xdr:cNvPr>
        <xdr:cNvGrpSpPr/>
      </xdr:nvGrpSpPr>
      <xdr:grpSpPr>
        <a:xfrm>
          <a:off x="762000" y="224599500"/>
          <a:ext cx="8904762" cy="7333333"/>
          <a:chOff x="762000" y="308610000"/>
          <a:chExt cx="8904762" cy="7333333"/>
        </a:xfrm>
      </xdr:grpSpPr>
      <xdr:pic>
        <xdr:nvPicPr>
          <xdr:cNvPr id="42" name="Picture 41">
            <a:extLst>
              <a:ext uri="{FF2B5EF4-FFF2-40B4-BE49-F238E27FC236}">
                <a16:creationId xmlns:a16="http://schemas.microsoft.com/office/drawing/2014/main" id="{1B43951C-EC97-D413-179D-61E967FC0AA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762000" y="308610000"/>
            <a:ext cx="8904762" cy="733333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43" name="Rectangle 42">
            <a:extLst>
              <a:ext uri="{FF2B5EF4-FFF2-40B4-BE49-F238E27FC236}">
                <a16:creationId xmlns:a16="http://schemas.microsoft.com/office/drawing/2014/main" id="{12E9BA96-727D-8A46-CCC4-F8C84255AD27}"/>
              </a:ext>
            </a:extLst>
          </xdr:cNvPr>
          <xdr:cNvSpPr/>
        </xdr:nvSpPr>
        <xdr:spPr>
          <a:xfrm>
            <a:off x="3227294" y="310470176"/>
            <a:ext cx="941294" cy="17929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990</xdr:row>
      <xdr:rowOff>0</xdr:rowOff>
    </xdr:from>
    <xdr:ext cx="12209524" cy="7923809"/>
    <xdr:pic>
      <xdr:nvPicPr>
        <xdr:cNvPr id="44" name="Picture 43">
          <a:extLst>
            <a:ext uri="{FF2B5EF4-FFF2-40B4-BE49-F238E27FC236}">
              <a16:creationId xmlns:a16="http://schemas.microsoft.com/office/drawing/2014/main" id="{3E3D5547-1578-4486-BC35-E0CEDDA12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52676774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990</xdr:row>
      <xdr:rowOff>0</xdr:rowOff>
    </xdr:from>
    <xdr:ext cx="12209524" cy="7923809"/>
    <xdr:pic>
      <xdr:nvPicPr>
        <xdr:cNvPr id="45" name="Picture 44">
          <a:extLst>
            <a:ext uri="{FF2B5EF4-FFF2-40B4-BE49-F238E27FC236}">
              <a16:creationId xmlns:a16="http://schemas.microsoft.com/office/drawing/2014/main" id="{3A41AC87-17B8-4AFD-A71F-7D49DB38E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144500" y="52676774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69</xdr:col>
      <xdr:colOff>0</xdr:colOff>
      <xdr:row>1032</xdr:row>
      <xdr:rowOff>0</xdr:rowOff>
    </xdr:from>
    <xdr:to>
      <xdr:col>132</xdr:col>
      <xdr:colOff>93738</xdr:colOff>
      <xdr:row>1178</xdr:row>
      <xdr:rowOff>120333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B0F00248-E405-4A10-8822-7F01EEEBDE84}"/>
            </a:ext>
          </a:extLst>
        </xdr:cNvPr>
        <xdr:cNvGrpSpPr/>
      </xdr:nvGrpSpPr>
      <xdr:grpSpPr>
        <a:xfrm>
          <a:off x="13144500" y="196596000"/>
          <a:ext cx="12095238" cy="27933333"/>
          <a:chOff x="13144500" y="280606500"/>
          <a:chExt cx="12095238" cy="27933333"/>
        </a:xfrm>
      </xdr:grpSpPr>
      <xdr:pic>
        <xdr:nvPicPr>
          <xdr:cNvPr id="47" name="Picture 46">
            <a:extLst>
              <a:ext uri="{FF2B5EF4-FFF2-40B4-BE49-F238E27FC236}">
                <a16:creationId xmlns:a16="http://schemas.microsoft.com/office/drawing/2014/main" id="{F9A4743D-D811-846B-85AB-C05FFA010A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13144500" y="280606500"/>
            <a:ext cx="12095238" cy="27933333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48" name="Rectangle 47">
            <a:extLst>
              <a:ext uri="{FF2B5EF4-FFF2-40B4-BE49-F238E27FC236}">
                <a16:creationId xmlns:a16="http://schemas.microsoft.com/office/drawing/2014/main" id="{BCAA5DB3-4617-6A5B-32E0-7B5CB06834F7}"/>
              </a:ext>
            </a:extLst>
          </xdr:cNvPr>
          <xdr:cNvSpPr/>
        </xdr:nvSpPr>
        <xdr:spPr>
          <a:xfrm>
            <a:off x="15654617" y="304475030"/>
            <a:ext cx="3025588" cy="537882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69</xdr:col>
      <xdr:colOff>0</xdr:colOff>
      <xdr:row>1179</xdr:row>
      <xdr:rowOff>0</xdr:rowOff>
    </xdr:from>
    <xdr:to>
      <xdr:col>115</xdr:col>
      <xdr:colOff>141762</xdr:colOff>
      <xdr:row>1217</xdr:row>
      <xdr:rowOff>75286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0B9361A2-7F3C-4671-B6C3-976F11076111}"/>
            </a:ext>
          </a:extLst>
        </xdr:cNvPr>
        <xdr:cNvGrpSpPr/>
      </xdr:nvGrpSpPr>
      <xdr:grpSpPr>
        <a:xfrm>
          <a:off x="13144500" y="224599500"/>
          <a:ext cx="8904762" cy="7314286"/>
          <a:chOff x="13144500" y="308610000"/>
          <a:chExt cx="8904762" cy="7314286"/>
        </a:xfrm>
      </xdr:grpSpPr>
      <xdr:pic>
        <xdr:nvPicPr>
          <xdr:cNvPr id="50" name="Picture 49">
            <a:extLst>
              <a:ext uri="{FF2B5EF4-FFF2-40B4-BE49-F238E27FC236}">
                <a16:creationId xmlns:a16="http://schemas.microsoft.com/office/drawing/2014/main" id="{0C52662C-A6FD-1597-7869-44D3365DE2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13144500" y="308610000"/>
            <a:ext cx="8904762" cy="7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51" name="Rectangle 50">
            <a:extLst>
              <a:ext uri="{FF2B5EF4-FFF2-40B4-BE49-F238E27FC236}">
                <a16:creationId xmlns:a16="http://schemas.microsoft.com/office/drawing/2014/main" id="{E6230817-CFDD-5695-547A-4EC2C483688D}"/>
              </a:ext>
            </a:extLst>
          </xdr:cNvPr>
          <xdr:cNvSpPr/>
        </xdr:nvSpPr>
        <xdr:spPr>
          <a:xfrm>
            <a:off x="15609794" y="310481382"/>
            <a:ext cx="941294" cy="179295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1221</xdr:row>
      <xdr:rowOff>0</xdr:rowOff>
    </xdr:from>
    <xdr:ext cx="7047619" cy="3780952"/>
    <xdr:pic>
      <xdr:nvPicPr>
        <xdr:cNvPr id="52" name="Picture 51">
          <a:extLst>
            <a:ext uri="{FF2B5EF4-FFF2-40B4-BE49-F238E27FC236}">
              <a16:creationId xmlns:a16="http://schemas.microsoft.com/office/drawing/2014/main" id="{CAE3E22B-C73C-4A04-9546-4EA563382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5311682925"/>
          <a:ext cx="7047619" cy="3780952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37</xdr:row>
      <xdr:rowOff>0</xdr:rowOff>
    </xdr:from>
    <xdr:ext cx="6000000" cy="2152381"/>
    <xdr:pic>
      <xdr:nvPicPr>
        <xdr:cNvPr id="53" name="Picture 52">
          <a:extLst>
            <a:ext uri="{FF2B5EF4-FFF2-40B4-BE49-F238E27FC236}">
              <a16:creationId xmlns:a16="http://schemas.microsoft.com/office/drawing/2014/main" id="{4611EBF4-ACE9-46C4-9CD4-E660B6748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5024027925"/>
          <a:ext cx="6000000" cy="2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125</xdr:row>
      <xdr:rowOff>0</xdr:rowOff>
    </xdr:from>
    <xdr:ext cx="7114286" cy="2361905"/>
    <xdr:pic>
      <xdr:nvPicPr>
        <xdr:cNvPr id="54" name="Picture 53">
          <a:extLst>
            <a:ext uri="{FF2B5EF4-FFF2-40B4-BE49-F238E27FC236}">
              <a16:creationId xmlns:a16="http://schemas.microsoft.com/office/drawing/2014/main" id="{8CE899F5-3341-45BC-BF0A-60ECC8B6C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5040791925"/>
          <a:ext cx="7114286" cy="2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111</xdr:row>
      <xdr:rowOff>0</xdr:rowOff>
    </xdr:from>
    <xdr:ext cx="6152381" cy="1971429"/>
    <xdr:pic>
      <xdr:nvPicPr>
        <xdr:cNvPr id="55" name="Picture 54">
          <a:extLst>
            <a:ext uri="{FF2B5EF4-FFF2-40B4-BE49-F238E27FC236}">
              <a16:creationId xmlns:a16="http://schemas.microsoft.com/office/drawing/2014/main" id="{61DF9C4B-C2C4-44D2-9E73-355255574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5038124925"/>
          <a:ext cx="6152381" cy="19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84</xdr:row>
      <xdr:rowOff>0</xdr:rowOff>
    </xdr:from>
    <xdr:ext cx="5285714" cy="4400000"/>
    <xdr:pic>
      <xdr:nvPicPr>
        <xdr:cNvPr id="56" name="Picture 55">
          <a:extLst>
            <a:ext uri="{FF2B5EF4-FFF2-40B4-BE49-F238E27FC236}">
              <a16:creationId xmlns:a16="http://schemas.microsoft.com/office/drawing/2014/main" id="{81BE0330-1610-411D-9214-2BA1EAAEB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5032981425"/>
          <a:ext cx="5285714" cy="44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68</xdr:row>
      <xdr:rowOff>0</xdr:rowOff>
    </xdr:from>
    <xdr:ext cx="5980952" cy="2361905"/>
    <xdr:pic>
      <xdr:nvPicPr>
        <xdr:cNvPr id="57" name="Picture 56">
          <a:extLst>
            <a:ext uri="{FF2B5EF4-FFF2-40B4-BE49-F238E27FC236}">
              <a16:creationId xmlns:a16="http://schemas.microsoft.com/office/drawing/2014/main" id="{8A1ED776-2E57-4EED-8190-2E13A7C07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5029933425"/>
          <a:ext cx="5980952" cy="2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52</xdr:row>
      <xdr:rowOff>0</xdr:rowOff>
    </xdr:from>
    <xdr:ext cx="5247619" cy="2371429"/>
    <xdr:pic>
      <xdr:nvPicPr>
        <xdr:cNvPr id="58" name="Picture 57">
          <a:extLst>
            <a:ext uri="{FF2B5EF4-FFF2-40B4-BE49-F238E27FC236}">
              <a16:creationId xmlns:a16="http://schemas.microsoft.com/office/drawing/2014/main" id="{056C0315-90D3-4548-8623-0990E8E2D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5026885425"/>
          <a:ext cx="5247619" cy="23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143</xdr:row>
      <xdr:rowOff>0</xdr:rowOff>
    </xdr:from>
    <xdr:ext cx="6266667" cy="5076190"/>
    <xdr:pic>
      <xdr:nvPicPr>
        <xdr:cNvPr id="59" name="Picture 58">
          <a:extLst>
            <a:ext uri="{FF2B5EF4-FFF2-40B4-BE49-F238E27FC236}">
              <a16:creationId xmlns:a16="http://schemas.microsoft.com/office/drawing/2014/main" id="{D767361D-274A-4F50-B03E-44A8D4FCD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5044220925"/>
          <a:ext cx="6266667" cy="5076190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172</xdr:row>
      <xdr:rowOff>0</xdr:rowOff>
    </xdr:from>
    <xdr:ext cx="8401050" cy="2028825"/>
    <xdr:pic>
      <xdr:nvPicPr>
        <xdr:cNvPr id="60" name="Picture 59">
          <a:extLst>
            <a:ext uri="{FF2B5EF4-FFF2-40B4-BE49-F238E27FC236}">
              <a16:creationId xmlns:a16="http://schemas.microsoft.com/office/drawing/2014/main" id="{5C18EAD2-B48F-46E3-8BC0-CE06E7CF70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049745425"/>
          <a:ext cx="8401050" cy="2028825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186</xdr:row>
      <xdr:rowOff>0</xdr:rowOff>
    </xdr:from>
    <xdr:ext cx="17068800" cy="2962275"/>
    <xdr:pic>
      <xdr:nvPicPr>
        <xdr:cNvPr id="61" name="Picture 60">
          <a:extLst>
            <a:ext uri="{FF2B5EF4-FFF2-40B4-BE49-F238E27FC236}">
              <a16:creationId xmlns:a16="http://schemas.microsoft.com/office/drawing/2014/main" id="{DF56F69D-A3C0-483D-84E9-AD8FB25EC5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052412425"/>
          <a:ext cx="17068800" cy="2962275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205</xdr:row>
      <xdr:rowOff>0</xdr:rowOff>
    </xdr:from>
    <xdr:ext cx="7114286" cy="2895238"/>
    <xdr:pic>
      <xdr:nvPicPr>
        <xdr:cNvPr id="62" name="Picture 61">
          <a:extLst>
            <a:ext uri="{FF2B5EF4-FFF2-40B4-BE49-F238E27FC236}">
              <a16:creationId xmlns:a16="http://schemas.microsoft.com/office/drawing/2014/main" id="{225072A3-05C6-4D35-B303-BB9A6BBEF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5056031925"/>
          <a:ext cx="7114286" cy="2895238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232</xdr:row>
      <xdr:rowOff>0</xdr:rowOff>
    </xdr:from>
    <xdr:ext cx="6742857" cy="7352381"/>
    <xdr:pic>
      <xdr:nvPicPr>
        <xdr:cNvPr id="2" name="Picture 1">
          <a:extLst>
            <a:ext uri="{FF2B5EF4-FFF2-40B4-BE49-F238E27FC236}">
              <a16:creationId xmlns:a16="http://schemas.microsoft.com/office/drawing/2014/main" id="{6568CBE7-6725-4297-BE9A-C2633BA27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407694925"/>
          <a:ext cx="6742857" cy="73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284</xdr:row>
      <xdr:rowOff>0</xdr:rowOff>
    </xdr:from>
    <xdr:ext cx="7085714" cy="25028571"/>
    <xdr:pic>
      <xdr:nvPicPr>
        <xdr:cNvPr id="3" name="Picture 2">
          <a:extLst>
            <a:ext uri="{FF2B5EF4-FFF2-40B4-BE49-F238E27FC236}">
              <a16:creationId xmlns:a16="http://schemas.microsoft.com/office/drawing/2014/main" id="{852A2BF8-E678-4E47-AED9-E16B5198C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5417600925"/>
          <a:ext cx="7085714" cy="2502857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88</xdr:row>
      <xdr:rowOff>0</xdr:rowOff>
    </xdr:from>
    <xdr:ext cx="12209524" cy="7923809"/>
    <xdr:pic>
      <xdr:nvPicPr>
        <xdr:cNvPr id="4" name="Picture 3">
          <a:extLst>
            <a:ext uri="{FF2B5EF4-FFF2-40B4-BE49-F238E27FC236}">
              <a16:creationId xmlns:a16="http://schemas.microsoft.com/office/drawing/2014/main" id="{9309D4F5-21C3-4B2B-939E-EA7BF46A9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5334161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130</xdr:row>
      <xdr:rowOff>0</xdr:rowOff>
    </xdr:from>
    <xdr:to>
      <xdr:col>67</xdr:col>
      <xdr:colOff>93738</xdr:colOff>
      <xdr:row>168</xdr:row>
      <xdr:rowOff>122905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1A8E18B1-A817-4EF4-B162-CF9414B2A43E}"/>
            </a:ext>
          </a:extLst>
        </xdr:cNvPr>
        <xdr:cNvGrpSpPr/>
      </xdr:nvGrpSpPr>
      <xdr:grpSpPr>
        <a:xfrm>
          <a:off x="762000" y="24765000"/>
          <a:ext cx="12095238" cy="7361905"/>
          <a:chOff x="762000" y="4999829382"/>
          <a:chExt cx="12095238" cy="7361905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2C497DD-02B3-D525-7C64-AEE44D402C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762000" y="4999829382"/>
            <a:ext cx="12095238" cy="7361905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7" name="Rectangle 6">
            <a:extLst>
              <a:ext uri="{FF2B5EF4-FFF2-40B4-BE49-F238E27FC236}">
                <a16:creationId xmlns:a16="http://schemas.microsoft.com/office/drawing/2014/main" id="{D6908911-54B5-300B-7012-992564E25CDC}"/>
              </a:ext>
            </a:extLst>
          </xdr:cNvPr>
          <xdr:cNvSpPr/>
        </xdr:nvSpPr>
        <xdr:spPr>
          <a:xfrm>
            <a:off x="9558618" y="5004513440"/>
            <a:ext cx="3137647" cy="537883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69</xdr:col>
      <xdr:colOff>0</xdr:colOff>
      <xdr:row>88</xdr:row>
      <xdr:rowOff>0</xdr:rowOff>
    </xdr:from>
    <xdr:ext cx="12209524" cy="7923809"/>
    <xdr:pic>
      <xdr:nvPicPr>
        <xdr:cNvPr id="8" name="Picture 7">
          <a:extLst>
            <a:ext uri="{FF2B5EF4-FFF2-40B4-BE49-F238E27FC236}">
              <a16:creationId xmlns:a16="http://schemas.microsoft.com/office/drawing/2014/main" id="{D3A9C743-E028-4CB2-B47B-CCFFAAFD1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44500" y="5334161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69</xdr:col>
      <xdr:colOff>0</xdr:colOff>
      <xdr:row>130</xdr:row>
      <xdr:rowOff>0</xdr:rowOff>
    </xdr:from>
    <xdr:to>
      <xdr:col>132</xdr:col>
      <xdr:colOff>93738</xdr:colOff>
      <xdr:row>168</xdr:row>
      <xdr:rowOff>122905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BE89729C-97DD-46BB-B38C-3699177955B8}"/>
            </a:ext>
          </a:extLst>
        </xdr:cNvPr>
        <xdr:cNvGrpSpPr/>
      </xdr:nvGrpSpPr>
      <xdr:grpSpPr>
        <a:xfrm>
          <a:off x="13144500" y="24765000"/>
          <a:ext cx="12095238" cy="7361905"/>
          <a:chOff x="13144500" y="5008973382"/>
          <a:chExt cx="12095238" cy="7361905"/>
        </a:xfrm>
      </xdr:grpSpPr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E8D364F8-E7AD-D6F4-488E-312B89C1D9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3144500" y="5008973382"/>
            <a:ext cx="12095238" cy="7361905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F0ED3B1C-21D9-7F87-2D8C-5A4E00EAC697}"/>
              </a:ext>
            </a:extLst>
          </xdr:cNvPr>
          <xdr:cNvSpPr/>
        </xdr:nvSpPr>
        <xdr:spPr>
          <a:xfrm>
            <a:off x="21941118" y="5013657440"/>
            <a:ext cx="3137647" cy="537883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12</xdr:row>
      <xdr:rowOff>0</xdr:rowOff>
    </xdr:from>
    <xdr:ext cx="7085714" cy="6076190"/>
    <xdr:pic>
      <xdr:nvPicPr>
        <xdr:cNvPr id="12" name="Picture 11">
          <a:extLst>
            <a:ext uri="{FF2B5EF4-FFF2-40B4-BE49-F238E27FC236}">
              <a16:creationId xmlns:a16="http://schemas.microsoft.com/office/drawing/2014/main" id="{3025BEFB-9015-4282-BEFA-FF991D2B4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319683925"/>
          <a:ext cx="7085714" cy="60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172</xdr:row>
      <xdr:rowOff>0</xdr:rowOff>
    </xdr:from>
    <xdr:ext cx="6582694" cy="6868484"/>
    <xdr:pic>
      <xdr:nvPicPr>
        <xdr:cNvPr id="13" name="Picture 12">
          <a:extLst>
            <a:ext uri="{FF2B5EF4-FFF2-40B4-BE49-F238E27FC236}">
              <a16:creationId xmlns:a16="http://schemas.microsoft.com/office/drawing/2014/main" id="{93B1C77D-AD43-4C5D-9898-0F430899E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350163925"/>
          <a:ext cx="6582694" cy="6868484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52</xdr:row>
      <xdr:rowOff>0</xdr:rowOff>
    </xdr:from>
    <xdr:ext cx="12209524" cy="7885714"/>
    <xdr:pic>
      <xdr:nvPicPr>
        <xdr:cNvPr id="2" name="Picture 1">
          <a:extLst>
            <a:ext uri="{FF2B5EF4-FFF2-40B4-BE49-F238E27FC236}">
              <a16:creationId xmlns:a16="http://schemas.microsoft.com/office/drawing/2014/main" id="{4E13B138-3057-425D-99BE-0334DC6089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518375425"/>
          <a:ext cx="12209524" cy="7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52</xdr:row>
      <xdr:rowOff>0</xdr:rowOff>
    </xdr:from>
    <xdr:ext cx="12209524" cy="7885714"/>
    <xdr:pic>
      <xdr:nvPicPr>
        <xdr:cNvPr id="3" name="Picture 2">
          <a:extLst>
            <a:ext uri="{FF2B5EF4-FFF2-40B4-BE49-F238E27FC236}">
              <a16:creationId xmlns:a16="http://schemas.microsoft.com/office/drawing/2014/main" id="{35F820DC-F05A-4834-8C62-6778063D2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44500" y="5518375425"/>
          <a:ext cx="12209524" cy="7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118</xdr:row>
      <xdr:rowOff>0</xdr:rowOff>
    </xdr:from>
    <xdr:ext cx="12209524" cy="7885714"/>
    <xdr:pic>
      <xdr:nvPicPr>
        <xdr:cNvPr id="4" name="Picture 3">
          <a:extLst>
            <a:ext uri="{FF2B5EF4-FFF2-40B4-BE49-F238E27FC236}">
              <a16:creationId xmlns:a16="http://schemas.microsoft.com/office/drawing/2014/main" id="{2ACA326D-1EE3-4789-8187-F3EE40CA8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5530948425"/>
          <a:ext cx="12209524" cy="7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118</xdr:row>
      <xdr:rowOff>0</xdr:rowOff>
    </xdr:from>
    <xdr:ext cx="12209524" cy="7885714"/>
    <xdr:pic>
      <xdr:nvPicPr>
        <xdr:cNvPr id="5" name="Picture 4">
          <a:extLst>
            <a:ext uri="{FF2B5EF4-FFF2-40B4-BE49-F238E27FC236}">
              <a16:creationId xmlns:a16="http://schemas.microsoft.com/office/drawing/2014/main" id="{F5EC4DEB-025B-4A07-AE57-6BF8B4A91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44500" y="5530948425"/>
          <a:ext cx="12209524" cy="7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160</xdr:row>
      <xdr:rowOff>0</xdr:rowOff>
    </xdr:from>
    <xdr:ext cx="12095238" cy="3857143"/>
    <xdr:pic>
      <xdr:nvPicPr>
        <xdr:cNvPr id="6" name="Picture 5">
          <a:extLst>
            <a:ext uri="{FF2B5EF4-FFF2-40B4-BE49-F238E27FC236}">
              <a16:creationId xmlns:a16="http://schemas.microsoft.com/office/drawing/2014/main" id="{34F73785-0B71-482B-866B-734B28505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538949425"/>
          <a:ext cx="12095238" cy="3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69</xdr:col>
      <xdr:colOff>0</xdr:colOff>
      <xdr:row>160</xdr:row>
      <xdr:rowOff>0</xdr:rowOff>
    </xdr:from>
    <xdr:to>
      <xdr:col>132</xdr:col>
      <xdr:colOff>93738</xdr:colOff>
      <xdr:row>180</xdr:row>
      <xdr:rowOff>18571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D13B3830-F36B-4AB3-91C7-482CD4BD24CA}"/>
            </a:ext>
          </a:extLst>
        </xdr:cNvPr>
        <xdr:cNvGrpSpPr/>
      </xdr:nvGrpSpPr>
      <xdr:grpSpPr>
        <a:xfrm>
          <a:off x="13144500" y="30480000"/>
          <a:ext cx="12095238" cy="3828571"/>
          <a:chOff x="13144500" y="5372256882"/>
          <a:chExt cx="12095238" cy="3828571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86BC0589-42E6-C8A6-0B8C-A0EA2F99D0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3144500" y="5372256882"/>
            <a:ext cx="12095238" cy="382857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1E51A6CC-206B-B26B-6B03-5D177DE36A86}"/>
              </a:ext>
            </a:extLst>
          </xdr:cNvPr>
          <xdr:cNvSpPr/>
        </xdr:nvSpPr>
        <xdr:spPr>
          <a:xfrm>
            <a:off x="19150089" y="5375069559"/>
            <a:ext cx="664352" cy="180414"/>
          </a:xfrm>
          <a:prstGeom prst="rect">
            <a:avLst/>
          </a:prstGeom>
          <a:noFill/>
          <a:ln w="381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184</xdr:row>
      <xdr:rowOff>0</xdr:rowOff>
    </xdr:from>
    <xdr:ext cx="6582694" cy="6982799"/>
    <xdr:pic>
      <xdr:nvPicPr>
        <xdr:cNvPr id="10" name="Picture 9">
          <a:extLst>
            <a:ext uri="{FF2B5EF4-FFF2-40B4-BE49-F238E27FC236}">
              <a16:creationId xmlns:a16="http://schemas.microsoft.com/office/drawing/2014/main" id="{5C2C294D-A66D-49F1-A467-6E4364515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5543521425"/>
          <a:ext cx="6582694" cy="6982799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351</xdr:row>
      <xdr:rowOff>0</xdr:rowOff>
    </xdr:from>
    <xdr:ext cx="12209524" cy="7923809"/>
    <xdr:pic>
      <xdr:nvPicPr>
        <xdr:cNvPr id="2" name="Picture 1">
          <a:extLst>
            <a:ext uri="{FF2B5EF4-FFF2-40B4-BE49-F238E27FC236}">
              <a16:creationId xmlns:a16="http://schemas.microsoft.com/office/drawing/2014/main" id="{002AB8F1-5795-46F3-A6AF-946C878C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5934324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351</xdr:row>
      <xdr:rowOff>0</xdr:rowOff>
    </xdr:from>
    <xdr:ext cx="12209524" cy="7923809"/>
    <xdr:pic>
      <xdr:nvPicPr>
        <xdr:cNvPr id="3" name="Picture 2">
          <a:extLst>
            <a:ext uri="{FF2B5EF4-FFF2-40B4-BE49-F238E27FC236}">
              <a16:creationId xmlns:a16="http://schemas.microsoft.com/office/drawing/2014/main" id="{1F5956E6-EC81-4399-8CDE-D1E117DCE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44500" y="55934324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440</xdr:row>
      <xdr:rowOff>0</xdr:rowOff>
    </xdr:from>
    <xdr:ext cx="12209524" cy="7923809"/>
    <xdr:pic>
      <xdr:nvPicPr>
        <xdr:cNvPr id="4" name="Picture 3">
          <a:extLst>
            <a:ext uri="{FF2B5EF4-FFF2-40B4-BE49-F238E27FC236}">
              <a16:creationId xmlns:a16="http://schemas.microsoft.com/office/drawing/2014/main" id="{5026F704-DCE4-4206-9179-BFB507E17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5610386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69</xdr:col>
      <xdr:colOff>0</xdr:colOff>
      <xdr:row>440</xdr:row>
      <xdr:rowOff>0</xdr:rowOff>
    </xdr:from>
    <xdr:ext cx="12209524" cy="7923809"/>
    <xdr:pic>
      <xdr:nvPicPr>
        <xdr:cNvPr id="5" name="Picture 4">
          <a:extLst>
            <a:ext uri="{FF2B5EF4-FFF2-40B4-BE49-F238E27FC236}">
              <a16:creationId xmlns:a16="http://schemas.microsoft.com/office/drawing/2014/main" id="{ACC8B796-58C7-4D91-AF50-3B4B84B79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44500" y="5610386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485</xdr:row>
      <xdr:rowOff>0</xdr:rowOff>
    </xdr:from>
    <xdr:ext cx="6725589" cy="1390844"/>
    <xdr:pic>
      <xdr:nvPicPr>
        <xdr:cNvPr id="6" name="Picture 5">
          <a:extLst>
            <a:ext uri="{FF2B5EF4-FFF2-40B4-BE49-F238E27FC236}">
              <a16:creationId xmlns:a16="http://schemas.microsoft.com/office/drawing/2014/main" id="{03704FAE-E761-4AD6-AA95-2A00E3BC6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5618959425"/>
          <a:ext cx="6725589" cy="1390844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 editAs="oneCell">
    <xdr:from>
      <xdr:col>4</xdr:col>
      <xdr:colOff>0</xdr:colOff>
      <xdr:row>501</xdr:row>
      <xdr:rowOff>0</xdr:rowOff>
    </xdr:from>
    <xdr:to>
      <xdr:col>24</xdr:col>
      <xdr:colOff>66190</xdr:colOff>
      <xdr:row>525</xdr:row>
      <xdr:rowOff>132762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FCF9E00-A58E-4E53-A4F8-56D4EC5C6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44767500"/>
          <a:ext cx="3876190" cy="47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25</xdr:col>
      <xdr:colOff>0</xdr:colOff>
      <xdr:row>501</xdr:row>
      <xdr:rowOff>0</xdr:rowOff>
    </xdr:from>
    <xdr:to>
      <xdr:col>45</xdr:col>
      <xdr:colOff>66190</xdr:colOff>
      <xdr:row>525</xdr:row>
      <xdr:rowOff>132762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DDF66EB-3882-BBE9-0789-3F1159D25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762500" y="44767500"/>
          <a:ext cx="3876190" cy="47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4</xdr:col>
      <xdr:colOff>0</xdr:colOff>
      <xdr:row>11</xdr:row>
      <xdr:rowOff>0</xdr:rowOff>
    </xdr:from>
    <xdr:ext cx="9926435" cy="7373379"/>
    <xdr:pic>
      <xdr:nvPicPr>
        <xdr:cNvPr id="9" name="Picture 8">
          <a:extLst>
            <a:ext uri="{FF2B5EF4-FFF2-40B4-BE49-F238E27FC236}">
              <a16:creationId xmlns:a16="http://schemas.microsoft.com/office/drawing/2014/main" id="{26C09271-0497-43AB-9823-69FCEB0CF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5617435425"/>
          <a:ext cx="9926435" cy="737337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65</xdr:row>
      <xdr:rowOff>0</xdr:rowOff>
    </xdr:from>
    <xdr:ext cx="6735115" cy="6458851"/>
    <xdr:pic>
      <xdr:nvPicPr>
        <xdr:cNvPr id="10" name="Picture 9">
          <a:extLst>
            <a:ext uri="{FF2B5EF4-FFF2-40B4-BE49-F238E27FC236}">
              <a16:creationId xmlns:a16="http://schemas.microsoft.com/office/drawing/2014/main" id="{4FC2CBCB-28E6-4052-A0D3-617AD01CB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5627722425"/>
          <a:ext cx="6735115" cy="6458851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4</xdr:col>
      <xdr:colOff>0</xdr:colOff>
      <xdr:row>244</xdr:row>
      <xdr:rowOff>0</xdr:rowOff>
    </xdr:from>
    <xdr:ext cx="7011378" cy="3067478"/>
    <xdr:pic>
      <xdr:nvPicPr>
        <xdr:cNvPr id="11" name="Picture 10">
          <a:extLst>
            <a:ext uri="{FF2B5EF4-FFF2-40B4-BE49-F238E27FC236}">
              <a16:creationId xmlns:a16="http://schemas.microsoft.com/office/drawing/2014/main" id="{0DC08B62-1E55-434B-BC92-89B7BE9CF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5661821925"/>
          <a:ext cx="7011378" cy="306747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110</xdr:row>
      <xdr:rowOff>0</xdr:rowOff>
    </xdr:from>
    <xdr:to>
      <xdr:col>99</xdr:col>
      <xdr:colOff>180218</xdr:colOff>
      <xdr:row>137</xdr:row>
      <xdr:rowOff>124565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46BAF320-4CD5-4408-8633-34B7EA082565}"/>
            </a:ext>
          </a:extLst>
        </xdr:cNvPr>
        <xdr:cNvGrpSpPr/>
      </xdr:nvGrpSpPr>
      <xdr:grpSpPr>
        <a:xfrm>
          <a:off x="762000" y="20955000"/>
          <a:ext cx="18277718" cy="5268065"/>
          <a:chOff x="762002" y="5448837882"/>
          <a:chExt cx="18277718" cy="4637182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1A9356C2-135E-6AF8-4D70-D08AC24DE013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62002" y="5448837887"/>
            <a:ext cx="7754432" cy="4637177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65D7EECA-B244-2248-9E94-98914A297B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8763001" y="5448837882"/>
            <a:ext cx="10276719" cy="4390644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</xdr:grpSp>
    <xdr:clientData/>
  </xdr:twoCellAnchor>
  <xdr:oneCellAnchor>
    <xdr:from>
      <xdr:col>4</xdr:col>
      <xdr:colOff>0</xdr:colOff>
      <xdr:row>140</xdr:row>
      <xdr:rowOff>0</xdr:rowOff>
    </xdr:from>
    <xdr:ext cx="12649200" cy="4410075"/>
    <xdr:pic>
      <xdr:nvPicPr>
        <xdr:cNvPr id="15" name="Picture 14">
          <a:extLst>
            <a:ext uri="{FF2B5EF4-FFF2-40B4-BE49-F238E27FC236}">
              <a16:creationId xmlns:a16="http://schemas.microsoft.com/office/drawing/2014/main" id="{46F06C23-D48D-4D93-BF6E-D70FEAF29F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642009925"/>
          <a:ext cx="12649200" cy="4410075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180</xdr:row>
      <xdr:rowOff>0</xdr:rowOff>
    </xdr:from>
    <xdr:ext cx="12209524" cy="7923809"/>
    <xdr:pic>
      <xdr:nvPicPr>
        <xdr:cNvPr id="16" name="Picture 15">
          <a:extLst>
            <a:ext uri="{FF2B5EF4-FFF2-40B4-BE49-F238E27FC236}">
              <a16:creationId xmlns:a16="http://schemas.microsoft.com/office/drawing/2014/main" id="{15E5F13C-4186-4A42-9EC9-44970DD01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5649629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224</xdr:row>
      <xdr:rowOff>0</xdr:rowOff>
    </xdr:from>
    <xdr:ext cx="5906324" cy="3696216"/>
    <xdr:pic>
      <xdr:nvPicPr>
        <xdr:cNvPr id="17" name="Picture 16">
          <a:extLst>
            <a:ext uri="{FF2B5EF4-FFF2-40B4-BE49-F238E27FC236}">
              <a16:creationId xmlns:a16="http://schemas.microsoft.com/office/drawing/2014/main" id="{B8515052-3DFD-41BC-AF3B-33DB077EF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5658011925"/>
          <a:ext cx="5906324" cy="3696216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oneCellAnchor>
    <xdr:from>
      <xdr:col>69</xdr:col>
      <xdr:colOff>0</xdr:colOff>
      <xdr:row>180</xdr:row>
      <xdr:rowOff>0</xdr:rowOff>
    </xdr:from>
    <xdr:ext cx="12209524" cy="7923809"/>
    <xdr:pic>
      <xdr:nvPicPr>
        <xdr:cNvPr id="18" name="Picture 17">
          <a:extLst>
            <a:ext uri="{FF2B5EF4-FFF2-40B4-BE49-F238E27FC236}">
              <a16:creationId xmlns:a16="http://schemas.microsoft.com/office/drawing/2014/main" id="{8E4C8006-3B2F-4BA6-B0CB-DC85F373A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144500" y="5649629925"/>
          <a:ext cx="12209524" cy="79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179</xdr:row>
      <xdr:rowOff>0</xdr:rowOff>
    </xdr:from>
    <xdr:ext cx="6735115" cy="2410161"/>
    <xdr:pic>
      <xdr:nvPicPr>
        <xdr:cNvPr id="2" name="Picture 1">
          <a:extLst>
            <a:ext uri="{FF2B5EF4-FFF2-40B4-BE49-F238E27FC236}">
              <a16:creationId xmlns:a16="http://schemas.microsoft.com/office/drawing/2014/main" id="{37BCAFE5-BA73-458B-B095-6B08C42D1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5667346425"/>
          <a:ext cx="6735115" cy="241016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192</xdr:row>
      <xdr:rowOff>0</xdr:rowOff>
    </xdr:from>
    <xdr:ext cx="14630400" cy="2343150"/>
    <xdr:pic>
      <xdr:nvPicPr>
        <xdr:cNvPr id="3" name="Picture 2">
          <a:extLst>
            <a:ext uri="{FF2B5EF4-FFF2-40B4-BE49-F238E27FC236}">
              <a16:creationId xmlns:a16="http://schemas.microsoft.com/office/drawing/2014/main" id="{1B6E6C2C-651B-495F-9397-09A24860F4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669822925"/>
          <a:ext cx="14630400" cy="2343150"/>
        </a:xfrm>
        <a:prstGeom prst="rect">
          <a:avLst/>
        </a:prstGeom>
        <a:noFill/>
        <a:effectLst>
          <a:outerShdw blurRad="63500" algn="ctr" rotWithShape="0">
            <a:srgbClr val="000000">
              <a:alpha val="9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255</xdr:row>
      <xdr:rowOff>0</xdr:rowOff>
    </xdr:from>
    <xdr:ext cx="18285714" cy="9828571"/>
    <xdr:pic>
      <xdr:nvPicPr>
        <xdr:cNvPr id="4" name="Picture 3">
          <a:extLst>
            <a:ext uri="{FF2B5EF4-FFF2-40B4-BE49-F238E27FC236}">
              <a16:creationId xmlns:a16="http://schemas.microsoft.com/office/drawing/2014/main" id="{3E2090D9-1659-40D8-9CA4-329936F28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5681824425"/>
          <a:ext cx="18285714" cy="9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307</xdr:row>
      <xdr:rowOff>0</xdr:rowOff>
    </xdr:from>
    <xdr:ext cx="12546176" cy="4410691"/>
    <xdr:pic>
      <xdr:nvPicPr>
        <xdr:cNvPr id="5" name="Picture 4">
          <a:extLst>
            <a:ext uri="{FF2B5EF4-FFF2-40B4-BE49-F238E27FC236}">
              <a16:creationId xmlns:a16="http://schemas.microsoft.com/office/drawing/2014/main" id="{D521EF61-3870-443B-9EF7-C68FBDFAA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5691730425"/>
          <a:ext cx="12546176" cy="441069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twoCellAnchor>
    <xdr:from>
      <xdr:col>4</xdr:col>
      <xdr:colOff>0</xdr:colOff>
      <xdr:row>331</xdr:row>
      <xdr:rowOff>0</xdr:rowOff>
    </xdr:from>
    <xdr:to>
      <xdr:col>70</xdr:col>
      <xdr:colOff>20808</xdr:colOff>
      <xdr:row>354</xdr:row>
      <xdr:rowOff>29191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ABA3357C-08F5-4276-BD22-82DF51697D4E}"/>
            </a:ext>
          </a:extLst>
        </xdr:cNvPr>
        <xdr:cNvGrpSpPr/>
      </xdr:nvGrpSpPr>
      <xdr:grpSpPr>
        <a:xfrm>
          <a:off x="762000" y="63055500"/>
          <a:ext cx="12593808" cy="4410691"/>
          <a:chOff x="762000" y="5691725382"/>
          <a:chExt cx="12593808" cy="4410691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E230B7C8-E04C-7B04-ED6F-3DED30D1364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62000" y="5691725382"/>
            <a:ext cx="12593808" cy="441069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8" name="Rectangle 7">
            <a:extLst>
              <a:ext uri="{FF2B5EF4-FFF2-40B4-BE49-F238E27FC236}">
                <a16:creationId xmlns:a16="http://schemas.microsoft.com/office/drawing/2014/main" id="{F5DC7C06-6B49-56DC-A776-FE3982B22BD8}"/>
              </a:ext>
            </a:extLst>
          </xdr:cNvPr>
          <xdr:cNvSpPr/>
        </xdr:nvSpPr>
        <xdr:spPr>
          <a:xfrm>
            <a:off x="9894794" y="5694941471"/>
            <a:ext cx="1086971" cy="705970"/>
          </a:xfrm>
          <a:prstGeom prst="rect">
            <a:avLst/>
          </a:prstGeom>
          <a:noFill/>
          <a:ln w="63500">
            <a:solidFill>
              <a:srgbClr val="0000FF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oneCellAnchor>
    <xdr:from>
      <xdr:col>4</xdr:col>
      <xdr:colOff>0</xdr:colOff>
      <xdr:row>358</xdr:row>
      <xdr:rowOff>0</xdr:rowOff>
    </xdr:from>
    <xdr:ext cx="6706536" cy="4372585"/>
    <xdr:pic>
      <xdr:nvPicPr>
        <xdr:cNvPr id="9" name="Picture 8">
          <a:extLst>
            <a:ext uri="{FF2B5EF4-FFF2-40B4-BE49-F238E27FC236}">
              <a16:creationId xmlns:a16="http://schemas.microsoft.com/office/drawing/2014/main" id="{5314C49B-6493-4756-BE20-0C81B549B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5701445925"/>
          <a:ext cx="6706536" cy="4372585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  <xdr:twoCellAnchor>
    <xdr:from>
      <xdr:col>4</xdr:col>
      <xdr:colOff>0</xdr:colOff>
      <xdr:row>8</xdr:row>
      <xdr:rowOff>0</xdr:rowOff>
    </xdr:from>
    <xdr:to>
      <xdr:col>121</xdr:col>
      <xdr:colOff>38100</xdr:colOff>
      <xdr:row>52</xdr:row>
      <xdr:rowOff>153591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30007071-85D3-47CF-A596-7198854F3293}"/>
            </a:ext>
          </a:extLst>
        </xdr:cNvPr>
        <xdr:cNvGrpSpPr/>
      </xdr:nvGrpSpPr>
      <xdr:grpSpPr>
        <a:xfrm>
          <a:off x="762000" y="1524000"/>
          <a:ext cx="22326600" cy="8535591"/>
          <a:chOff x="762000" y="5578758882"/>
          <a:chExt cx="22326600" cy="8535591"/>
        </a:xfrm>
      </xdr:grpSpPr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6BEB1AB7-AC14-3A30-BC59-0B2B64F31A8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62000" y="5578758882"/>
            <a:ext cx="9145276" cy="8535591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pic>
        <xdr:nvPicPr>
          <xdr:cNvPr id="12" name="Picture 11" descr="Image preview">
            <a:extLst>
              <a:ext uri="{FF2B5EF4-FFF2-40B4-BE49-F238E27FC236}">
                <a16:creationId xmlns:a16="http://schemas.microsoft.com/office/drawing/2014/main" id="{2B16C9D8-0E7C-751B-0A3D-17D21B85143E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0096500" y="5578758882"/>
            <a:ext cx="12211050" cy="4429125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3" name="Picture 12" descr="Image preview">
            <a:extLst>
              <a:ext uri="{FF2B5EF4-FFF2-40B4-BE49-F238E27FC236}">
                <a16:creationId xmlns:a16="http://schemas.microsoft.com/office/drawing/2014/main" id="{2E733B22-4D92-C88E-DA79-3430518EBD3E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0096500" y="5583330882"/>
            <a:ext cx="12992100" cy="3876675"/>
          </a:xfrm>
          <a:prstGeom prst="rect">
            <a:avLst/>
          </a:prstGeom>
          <a:noFill/>
          <a:effectLst>
            <a:outerShdw blurRad="63500" algn="ctr" rotWithShape="0">
              <a:srgbClr val="000000">
                <a:alpha val="95000"/>
              </a:srgbClr>
            </a:outerShdw>
          </a:effectLst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4</xdr:col>
      <xdr:colOff>0</xdr:colOff>
      <xdr:row>105</xdr:row>
      <xdr:rowOff>0</xdr:rowOff>
    </xdr:from>
    <xdr:ext cx="10793331" cy="6439799"/>
    <xdr:pic>
      <xdr:nvPicPr>
        <xdr:cNvPr id="14" name="Picture 13">
          <a:extLst>
            <a:ext uri="{FF2B5EF4-FFF2-40B4-BE49-F238E27FC236}">
              <a16:creationId xmlns:a16="http://schemas.microsoft.com/office/drawing/2014/main" id="{CB666C2A-9501-4A86-AB82-3C869A02C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5653249425"/>
          <a:ext cx="10793331" cy="643979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26</xdr:col>
      <xdr:colOff>0</xdr:colOff>
      <xdr:row>62</xdr:row>
      <xdr:rowOff>0</xdr:rowOff>
    </xdr:from>
    <xdr:ext cx="17214077" cy="695422"/>
    <xdr:pic>
      <xdr:nvPicPr>
        <xdr:cNvPr id="15" name="Picture 14">
          <a:extLst>
            <a:ext uri="{FF2B5EF4-FFF2-40B4-BE49-F238E27FC236}">
              <a16:creationId xmlns:a16="http://schemas.microsoft.com/office/drawing/2014/main" id="{6D20A099-949B-4271-8534-9EB2B1740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53000" y="5645057925"/>
          <a:ext cx="17214077" cy="69542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24</xdr:col>
      <xdr:colOff>0</xdr:colOff>
      <xdr:row>80</xdr:row>
      <xdr:rowOff>0</xdr:rowOff>
    </xdr:from>
    <xdr:ext cx="17204551" cy="714475"/>
    <xdr:pic>
      <xdr:nvPicPr>
        <xdr:cNvPr id="16" name="Picture 15">
          <a:extLst>
            <a:ext uri="{FF2B5EF4-FFF2-40B4-BE49-F238E27FC236}">
              <a16:creationId xmlns:a16="http://schemas.microsoft.com/office/drawing/2014/main" id="{3CC586D5-180F-41BE-80D0-1F53BF692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72000" y="5648486925"/>
          <a:ext cx="17204551" cy="71447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62</xdr:col>
      <xdr:colOff>0</xdr:colOff>
      <xdr:row>105</xdr:row>
      <xdr:rowOff>0</xdr:rowOff>
    </xdr:from>
    <xdr:ext cx="10812384" cy="6411220"/>
    <xdr:pic>
      <xdr:nvPicPr>
        <xdr:cNvPr id="17" name="Picture 16">
          <a:extLst>
            <a:ext uri="{FF2B5EF4-FFF2-40B4-BE49-F238E27FC236}">
              <a16:creationId xmlns:a16="http://schemas.microsoft.com/office/drawing/2014/main" id="{FC7DDA53-36E6-4685-A63B-C25440907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811000" y="5653249425"/>
          <a:ext cx="10812384" cy="641122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  <xdr:oneCellAnchor>
    <xdr:from>
      <xdr:col>4</xdr:col>
      <xdr:colOff>0</xdr:colOff>
      <xdr:row>142</xdr:row>
      <xdr:rowOff>0</xdr:rowOff>
    </xdr:from>
    <xdr:ext cx="8897592" cy="3467584"/>
    <xdr:pic>
      <xdr:nvPicPr>
        <xdr:cNvPr id="18" name="Picture 17">
          <a:extLst>
            <a:ext uri="{FF2B5EF4-FFF2-40B4-BE49-F238E27FC236}">
              <a16:creationId xmlns:a16="http://schemas.microsoft.com/office/drawing/2014/main" id="{90F29AE2-ED46-4584-BB9B-72A9F1F85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5660297925"/>
          <a:ext cx="8897592" cy="3467584"/>
        </a:xfrm>
        <a:prstGeom prst="rect">
          <a:avLst/>
        </a:prstGeom>
        <a:effectLst>
          <a:outerShdw blurRad="127000" algn="ctr" rotWithShape="0">
            <a:srgbClr val="0000FF">
              <a:alpha val="90000"/>
            </a:srgbClr>
          </a:outerShdw>
        </a:effectLst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3195fa4b-a675-4429-a61c-a711f2aea1aa_61243b28-6ee4-4835-8a90-c833332187b1@unq.gbl.spaces/1726712256036?context=%7B%22contextType%22%3A%22chat%22%7D" TargetMode="External"/><Relationship Id="rId2" Type="http://schemas.openxmlformats.org/officeDocument/2006/relationships/hyperlink" Target="https://teams.microsoft.com/l/message/19:c869a345-f176-4ecc-a5d1-ed669c946231_d0471559-2db6-4845-9095-5766a2d986aa@unq.gbl.spaces/1726718056078?context=%7B%22contextType%22%3A%22chat%22%7D" TargetMode="External"/><Relationship Id="rId1" Type="http://schemas.openxmlformats.org/officeDocument/2006/relationships/hyperlink" Target="https://teams.microsoft.com/l/message/19:51216917-16fd-40c1-ade1-968cf868e456_c869a345-f176-4ecc-a5d1-ed669c946231@unq.gbl.spaces/1726737842200?context=%7B%22contextType%22%3A%22chat%22%7D" TargetMode="External"/><Relationship Id="rId5" Type="http://schemas.openxmlformats.org/officeDocument/2006/relationships/drawing" Target="../drawings/drawing10.xml"/><Relationship Id="rId4" Type="http://schemas.openxmlformats.org/officeDocument/2006/relationships/hyperlink" Target="https://teams.microsoft.com/l/message/19:3195fa4b-a675-4429-a61c-a711f2aea1aa_61243b28-6ee4-4835-8a90-c833332187b1@unq.gbl.spaces/1726720164230?context=%7B%22contextType%22%3A%22chat%22%7D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3195fa4b-a675-4429-a61c-a711f2aea1aa_61243b28-6ee4-4835-8a90-c833332187b1@unq.gbl.spaces/1725938558637?context=%7B%22contextType%22%3A%22chat%22%7D" TargetMode="External"/><Relationship Id="rId2" Type="http://schemas.openxmlformats.org/officeDocument/2006/relationships/hyperlink" Target="https://teams.microsoft.com/l/message/19:05e04ef6-a8c9-48db-8065-061fa260292c_f57b8c00-4882-4d7c-a3b9-0ecf369ec9ad@unq.gbl.spaces/1725865724612?context=%7B%22contextType%22%3A%22chat%22%7D" TargetMode="External"/><Relationship Id="rId1" Type="http://schemas.openxmlformats.org/officeDocument/2006/relationships/hyperlink" Target="https://teams.microsoft.com/l/message/19:05e04ef6-a8c9-48db-8065-061fa260292c_f57b8c00-4882-4d7c-a3b9-0ecf369ec9ad@unq.gbl.spaces/1725843425539?context=%7B%22contextType%22%3A%22chat%22%7D" TargetMode="Externa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05e04ef6-a8c9-48db-8065-061fa260292c_f57b8c00-4882-4d7c-a3b9-0ecf369ec9ad@unq.gbl.spaces/1726024820534?context=%7B%22contextType%22%3A%22chat%22%7D" TargetMode="External"/><Relationship Id="rId2" Type="http://schemas.openxmlformats.org/officeDocument/2006/relationships/hyperlink" Target="https://teams.microsoft.com/l/message/19:d7afe02c6ef44f8b911b53dfceb5756d@thread.v2/1725959979990?context=%7B%22contextType%22%3A%22chat%22%7D" TargetMode="External"/><Relationship Id="rId1" Type="http://schemas.openxmlformats.org/officeDocument/2006/relationships/hyperlink" Target="https://teams.microsoft.com/l/message/19:633595e6-2f48-4516-ad3c-37a06400ad9d_c869a345-f176-4ecc-a5d1-ed669c946231@unq.gbl.spaces/1725961899634?context=%7B%22contextType%22%3A%22chat%22%7D" TargetMode="External"/><Relationship Id="rId6" Type="http://schemas.openxmlformats.org/officeDocument/2006/relationships/drawing" Target="../drawings/drawing4.xml"/><Relationship Id="rId5" Type="http://schemas.openxmlformats.org/officeDocument/2006/relationships/hyperlink" Target="https://teams.microsoft.com/l/message/19:c869a345-f176-4ecc-a5d1-ed669c946231_f7907c49-91de-43f2-a9df-3c610dd9af93@unq.gbl.spaces/1725861802088?context=%7B%22contextType%22%3A%22chat%22%7D" TargetMode="External"/><Relationship Id="rId4" Type="http://schemas.openxmlformats.org/officeDocument/2006/relationships/hyperlink" Target="https://teams.microsoft.com/l/message/19:c2f59e56-47db-4a1e-8d4e-693ba0ed46c2_c869a345-f176-4ecc-a5d1-ed669c946231@unq.gbl.spaces/1726026398421?context=%7B%22contextType%22%3A%22chat%22%7D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teams.microsoft.com/l/message/19:d7afe02c6ef44f8b911b53dfceb5756d@thread.v2/1725934257657?context=%7B%22contextType%22%3A%22chat%22%7D" TargetMode="External"/><Relationship Id="rId13" Type="http://schemas.openxmlformats.org/officeDocument/2006/relationships/hyperlink" Target="https://teams.microsoft.com/l/message/19:c2f59e56-47db-4a1e-8d4e-693ba0ed46c2_c869a345-f176-4ecc-a5d1-ed669c946231@unq.gbl.spaces/1726026974743?context=%7B%22contextType%22%3A%22chat%22%7D" TargetMode="External"/><Relationship Id="rId3" Type="http://schemas.openxmlformats.org/officeDocument/2006/relationships/hyperlink" Target="https://teams.microsoft.com/l/message/19:09c8da91-78a0-4a77-9e47-0ae891441106_c869a345-f176-4ecc-a5d1-ed669c946231@unq.gbl.spaces/1726021350806?context=%7B%22contextType%22%3A%22chat%22%7D" TargetMode="External"/><Relationship Id="rId7" Type="http://schemas.openxmlformats.org/officeDocument/2006/relationships/hyperlink" Target="https://teams.microsoft.com/l/message/19:d7afe02c6ef44f8b911b53dfceb5756d@thread.v2/1725941370745?context=%7B%22contextType%22%3A%22chat%22%7D" TargetMode="External"/><Relationship Id="rId12" Type="http://schemas.openxmlformats.org/officeDocument/2006/relationships/hyperlink" Target="https://teams.microsoft.com/l/message/19:05e04ef6-a8c9-48db-8065-061fa260292c_f57b8c00-4882-4d7c-a3b9-0ecf369ec9ad@unq.gbl.spaces/1726024882845?context=%7B%22contextType%22%3A%22chat%22%7D" TargetMode="External"/><Relationship Id="rId2" Type="http://schemas.openxmlformats.org/officeDocument/2006/relationships/hyperlink" Target="https://teams.microsoft.com/l/message/19:09c8da91-78a0-4a77-9e47-0ae891441106_c869a345-f176-4ecc-a5d1-ed669c946231@unq.gbl.spaces/1726020033746?context=%7B%22contextType%22%3A%22chat%22%7D" TargetMode="External"/><Relationship Id="rId1" Type="http://schemas.openxmlformats.org/officeDocument/2006/relationships/hyperlink" Target="https://teams.microsoft.com/l/message/19:09c8da91-78a0-4a77-9e47-0ae891441106_c869a345-f176-4ecc-a5d1-ed669c946231@unq.gbl.spaces/1726017707553?context=%7B%22contextType%22%3A%22chat%22%7D" TargetMode="External"/><Relationship Id="rId6" Type="http://schemas.openxmlformats.org/officeDocument/2006/relationships/hyperlink" Target="https://teams.microsoft.com/l/message/19:d7afe02c6ef44f8b911b53dfceb5756d@thread.v2/1725865347335?context=%7B%22contextType%22%3A%22chat%22%7D" TargetMode="External"/><Relationship Id="rId11" Type="http://schemas.openxmlformats.org/officeDocument/2006/relationships/hyperlink" Target="https://teams.microsoft.com/l/message/19:d7afe02c6ef44f8b911b53dfceb5756d@thread.v2/1725933807459?context=%7B%22contextType%22%3A%22chat%22%7D" TargetMode="External"/><Relationship Id="rId5" Type="http://schemas.openxmlformats.org/officeDocument/2006/relationships/hyperlink" Target="https://teams.microsoft.com/l/message/19:09c8da91-78a0-4a77-9e47-0ae891441106_c869a345-f176-4ecc-a5d1-ed669c946231@unq.gbl.spaces/1726120771546?context=%7B%22contextType%22%3A%22chat%22%7D" TargetMode="External"/><Relationship Id="rId10" Type="http://schemas.openxmlformats.org/officeDocument/2006/relationships/hyperlink" Target="https://teams.microsoft.com/l/message/19:d7afe02c6ef44f8b911b53dfceb5756d@thread.v2/1725934035669?context=%7B%22contextType%22%3A%22chat%22%7D" TargetMode="External"/><Relationship Id="rId4" Type="http://schemas.openxmlformats.org/officeDocument/2006/relationships/hyperlink" Target="https://teams.microsoft.com/l/message/19:09c8da91-78a0-4a77-9e47-0ae891441106_c869a345-f176-4ecc-a5d1-ed669c946231@unq.gbl.spaces/1726111229244?context=%7B%22contextType%22%3A%22chat%22%7D" TargetMode="External"/><Relationship Id="rId9" Type="http://schemas.openxmlformats.org/officeDocument/2006/relationships/hyperlink" Target="https://teams.microsoft.com/l/message/19:d7afe02c6ef44f8b911b53dfceb5756d@thread.v2/1725934130766?context=%7B%22contextType%22%3A%22chat%22%7D" TargetMode="External"/><Relationship Id="rId14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https://teams.microsoft.com/l/message/19:09c8da91-78a0-4a77-9e47-0ae891441106_c869a345-f176-4ecc-a5d1-ed669c946231@unq.gbl.spaces/1726109405853?context=%7B%22contextType%22%3A%22chat%22%7D" TargetMode="External"/><Relationship Id="rId2" Type="http://schemas.openxmlformats.org/officeDocument/2006/relationships/hyperlink" Target="https://teams.microsoft.com/l/message/19:09c8da91-78a0-4a77-9e47-0ae891441106_c869a345-f176-4ecc-a5d1-ed669c946231@unq.gbl.spaces/1726104410937?context=%7B%22contextType%22%3A%22chat%22%7D" TargetMode="External"/><Relationship Id="rId1" Type="http://schemas.openxmlformats.org/officeDocument/2006/relationships/hyperlink" Target="https://teams.microsoft.com/l/message/19:c869a345-f176-4ecc-a5d1-ed669c946231_d0471559-2db6-4845-9095-5766a2d986aa@unq.gbl.spaces/1726123578086?context=%7B%22contextType%22%3A%22chat%22%7D" TargetMode="External"/><Relationship Id="rId4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s://teams.microsoft.com/l/message/19:09c8da91-78a0-4a77-9e47-0ae891441106_c869a345-f176-4ecc-a5d1-ed669c946231@unq.gbl.spaces/1726214896049?context=%7B%22contextType%22%3A%22chat%22%7D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hyperlink" Target="https://teams.microsoft.com/l/message/19:1a8860f7-aae7-4558-89a9-a86b0538f5a2_c869a345-f176-4ecc-a5d1-ed669c946231@unq.gbl.spaces/1726540785284?context=%7B%22contextType%22%3A%22chat%22%7D" TargetMode="External"/><Relationship Id="rId1" Type="http://schemas.openxmlformats.org/officeDocument/2006/relationships/hyperlink" Target="https://teams.microsoft.com/l/message/19:09c8da91-78a0-4a77-9e47-0ae891441106_c869a345-f176-4ecc-a5d1-ed669c946231@unq.gbl.spaces/1726566436570?context=%7B%22contextType%22%3A%22chat%22%7D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teams.microsoft.com/l/message/19:000e6776-ae38-479a-9f73-4f7084b40292_f57b8c00-4882-4d7c-a3b9-0ecf369ec9ad@unq.gbl.spaces/1726651035463?context=%7B%22contextType%22%3A%22chat%22%7D" TargetMode="External"/><Relationship Id="rId1" Type="http://schemas.openxmlformats.org/officeDocument/2006/relationships/hyperlink" Target="https://teams.microsoft.com/l/message/19:000e6776-ae38-479a-9f73-4f7084b40292_f57b8c00-4882-4d7c-a3b9-0ecf369ec9ad@unq.gbl.spaces/1726649653800?context=%7B%22contextType%22%3A%22chat%22%7D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8F9F1-4590-4487-9BE7-967CF50B93CD}">
  <dimension ref="B2"/>
  <sheetViews>
    <sheetView zoomScale="85" zoomScaleNormal="85" workbookViewId="0">
      <selection activeCell="AZ42" sqref="AZ42"/>
    </sheetView>
  </sheetViews>
  <sheetFormatPr defaultColWidth="2.85546875" defaultRowHeight="15" x14ac:dyDescent="0.25"/>
  <cols>
    <col min="1" max="16384" width="2.85546875" style="3"/>
  </cols>
  <sheetData>
    <row r="2" spans="2:2" x14ac:dyDescent="0.25">
      <c r="B2" s="1" t="s">
        <v>96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ADBE6-A667-4BBD-B720-2441381D7D87}">
  <dimension ref="B2:BR828"/>
  <sheetViews>
    <sheetView topLeftCell="A780" zoomScale="85" zoomScaleNormal="85" workbookViewId="0">
      <selection activeCell="C828" sqref="C828"/>
    </sheetView>
  </sheetViews>
  <sheetFormatPr defaultColWidth="2.85546875" defaultRowHeight="15" x14ac:dyDescent="0.25"/>
  <cols>
    <col min="1" max="16384" width="2.85546875" style="3"/>
  </cols>
  <sheetData>
    <row r="2" spans="2:41" x14ac:dyDescent="0.25">
      <c r="B2" s="1" t="s">
        <v>649</v>
      </c>
    </row>
    <row r="4" spans="2:41" x14ac:dyDescent="0.25">
      <c r="C4" s="12">
        <v>0</v>
      </c>
      <c r="E4" s="1" t="s">
        <v>650</v>
      </c>
    </row>
    <row r="5" spans="2:41" x14ac:dyDescent="0.25">
      <c r="E5" s="3" t="s">
        <v>159</v>
      </c>
    </row>
    <row r="7" spans="2:41" x14ac:dyDescent="0.25">
      <c r="E7" s="13" t="s">
        <v>653</v>
      </c>
    </row>
    <row r="8" spans="2:41" x14ac:dyDescent="0.25">
      <c r="E8" t="s">
        <v>654</v>
      </c>
    </row>
    <row r="9" spans="2:41" x14ac:dyDescent="0.25">
      <c r="E9"/>
    </row>
    <row r="15" spans="2:41" x14ac:dyDescent="0.25">
      <c r="AO15" s="3" t="s">
        <v>655</v>
      </c>
    </row>
    <row r="26" spans="5:27" customFormat="1" x14ac:dyDescent="0.25">
      <c r="E26" s="14" t="s">
        <v>160</v>
      </c>
      <c r="F26" s="15"/>
      <c r="G26" s="15"/>
      <c r="H26" s="15"/>
      <c r="I26" s="15"/>
      <c r="J26" s="15"/>
      <c r="K26" s="15"/>
      <c r="L26" s="15"/>
      <c r="M26" s="15"/>
      <c r="N26" s="15"/>
      <c r="O26" s="15"/>
      <c r="P26" s="15"/>
      <c r="Q26" s="15"/>
      <c r="R26" s="15"/>
      <c r="S26" s="15"/>
      <c r="T26" s="15"/>
      <c r="U26" s="15"/>
      <c r="V26" s="15"/>
      <c r="W26" s="15"/>
      <c r="X26" s="15"/>
      <c r="Y26" s="15"/>
      <c r="Z26" s="15"/>
      <c r="AA26" s="15"/>
    </row>
    <row r="27" spans="5:27" customFormat="1" x14ac:dyDescent="0.25">
      <c r="E27" s="14" t="s">
        <v>161</v>
      </c>
      <c r="F27" s="15"/>
      <c r="G27" s="15"/>
      <c r="H27" s="15"/>
      <c r="I27" s="15"/>
      <c r="J27" s="15"/>
      <c r="K27" s="15"/>
      <c r="L27" s="15"/>
      <c r="M27" s="15"/>
      <c r="N27" s="15"/>
      <c r="O27" s="15"/>
      <c r="P27" s="15"/>
      <c r="Q27" s="15"/>
      <c r="R27" s="15"/>
      <c r="S27" s="15"/>
      <c r="T27" s="15"/>
      <c r="U27" s="15"/>
      <c r="V27" s="15"/>
      <c r="W27" s="15"/>
      <c r="X27" s="15"/>
      <c r="Y27" s="15"/>
      <c r="Z27" s="15"/>
      <c r="AA27" s="15"/>
    </row>
    <row r="28" spans="5:27" customFormat="1" x14ac:dyDescent="0.25">
      <c r="E28" s="14"/>
      <c r="F28" s="15"/>
      <c r="G28" s="15"/>
      <c r="H28" s="15"/>
      <c r="I28" s="15"/>
      <c r="J28" s="15"/>
      <c r="K28" s="15"/>
      <c r="L28" s="15"/>
      <c r="M28" s="15"/>
      <c r="N28" s="15"/>
      <c r="O28" s="15"/>
      <c r="P28" s="15"/>
      <c r="Q28" s="15"/>
      <c r="R28" s="15"/>
      <c r="S28" s="15"/>
      <c r="T28" s="15"/>
      <c r="U28" s="15"/>
      <c r="V28" s="15"/>
      <c r="W28" s="15"/>
      <c r="X28" s="15"/>
      <c r="Y28" s="15"/>
      <c r="Z28" s="15"/>
      <c r="AA28" s="15"/>
    </row>
    <row r="29" spans="5:27" customFormat="1" x14ac:dyDescent="0.25">
      <c r="E29" s="14" t="s">
        <v>162</v>
      </c>
      <c r="F29" s="15"/>
      <c r="G29" s="15"/>
      <c r="H29" s="15"/>
      <c r="I29" s="15"/>
      <c r="J29" s="15"/>
      <c r="K29" s="15"/>
      <c r="L29" s="15"/>
      <c r="M29" s="15"/>
      <c r="N29" s="15"/>
      <c r="O29" s="15"/>
      <c r="P29" s="15"/>
      <c r="Q29" s="15"/>
      <c r="R29" s="15"/>
      <c r="S29" s="15"/>
      <c r="T29" s="15"/>
      <c r="U29" s="15"/>
      <c r="V29" s="15"/>
      <c r="W29" s="15"/>
      <c r="X29" s="15"/>
      <c r="Y29" s="15"/>
      <c r="Z29" s="15"/>
      <c r="AA29" s="15"/>
    </row>
    <row r="30" spans="5:27" customFormat="1" x14ac:dyDescent="0.25">
      <c r="E30" s="14" t="s">
        <v>163</v>
      </c>
      <c r="F30" s="15"/>
      <c r="G30" s="15"/>
      <c r="H30" s="15"/>
      <c r="I30" s="15"/>
      <c r="J30" s="15"/>
      <c r="K30" s="15"/>
      <c r="L30" s="15"/>
      <c r="M30" s="15"/>
      <c r="N30" s="15"/>
      <c r="O30" s="15"/>
      <c r="P30" s="15"/>
      <c r="Q30" s="15"/>
      <c r="R30" s="15"/>
      <c r="S30" s="15"/>
      <c r="T30" s="15"/>
      <c r="U30" s="15"/>
      <c r="V30" s="15"/>
      <c r="W30" s="15"/>
      <c r="X30" s="15"/>
      <c r="Y30" s="15"/>
      <c r="Z30" s="15"/>
      <c r="AA30" s="15"/>
    </row>
    <row r="31" spans="5:27" customFormat="1" x14ac:dyDescent="0.25">
      <c r="E31" s="14" t="s">
        <v>164</v>
      </c>
      <c r="F31" s="15"/>
      <c r="G31" s="15"/>
      <c r="H31" s="15"/>
      <c r="I31" s="15"/>
      <c r="J31" s="15"/>
      <c r="K31" s="15"/>
      <c r="L31" s="15"/>
      <c r="M31" s="15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/>
    </row>
    <row r="32" spans="5:27" customFormat="1" x14ac:dyDescent="0.25">
      <c r="E32" s="14"/>
      <c r="F32" s="15"/>
      <c r="G32" s="15"/>
      <c r="H32" s="15"/>
      <c r="I32" s="15"/>
      <c r="J32" s="15"/>
      <c r="K32" s="15"/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</row>
    <row r="33" spans="5:70" customFormat="1" x14ac:dyDescent="0.25">
      <c r="E33" s="14" t="s">
        <v>778</v>
      </c>
      <c r="F33" s="15"/>
      <c r="G33" s="15"/>
      <c r="H33" s="15"/>
      <c r="I33" s="15"/>
      <c r="J33" s="15"/>
      <c r="K33" s="15"/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/>
    </row>
    <row r="34" spans="5:70" customFormat="1" x14ac:dyDescent="0.25">
      <c r="E34" s="14" t="s">
        <v>777</v>
      </c>
      <c r="F34" s="15"/>
      <c r="G34" s="15"/>
      <c r="H34" s="15"/>
      <c r="I34" s="15"/>
      <c r="J34" s="15"/>
      <c r="K34" s="15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  <c r="AA34" s="15"/>
    </row>
    <row r="35" spans="5:70" customFormat="1" x14ac:dyDescent="0.25">
      <c r="E35" s="14" t="s">
        <v>167</v>
      </c>
      <c r="F35" s="15"/>
      <c r="G35" s="15"/>
      <c r="H35" s="15"/>
      <c r="I35" s="15"/>
      <c r="J35" s="15"/>
      <c r="K35" s="15"/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</row>
    <row r="36" spans="5:70" customFormat="1" x14ac:dyDescent="0.25">
      <c r="E36" s="14"/>
      <c r="F36" s="15"/>
      <c r="G36" s="15"/>
      <c r="H36" s="15"/>
      <c r="I36" s="15"/>
      <c r="J36" s="15"/>
      <c r="K36" s="15"/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  <c r="AA36" s="15"/>
    </row>
    <row r="37" spans="5:70" customFormat="1" x14ac:dyDescent="0.25">
      <c r="E37" s="14" t="s">
        <v>29</v>
      </c>
      <c r="F37" s="15"/>
      <c r="G37" s="15"/>
      <c r="H37" s="15"/>
      <c r="I37" s="15"/>
      <c r="J37" s="15"/>
      <c r="K37" s="15"/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  <c r="Y37" s="15"/>
      <c r="Z37" s="15"/>
      <c r="AA37" s="15"/>
    </row>
    <row r="38" spans="5:70" customFormat="1" x14ac:dyDescent="0.25">
      <c r="E38" s="14"/>
      <c r="F38" s="15"/>
      <c r="G38" s="15"/>
      <c r="H38" s="15"/>
      <c r="I38" s="15"/>
      <c r="J38" s="15"/>
      <c r="K38" s="15"/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  <c r="Y38" s="15"/>
      <c r="Z38" s="15"/>
      <c r="AA38" s="15"/>
    </row>
    <row r="39" spans="5:70" customFormat="1" x14ac:dyDescent="0.25">
      <c r="E39" s="14" t="s">
        <v>168</v>
      </c>
      <c r="F39" s="15"/>
      <c r="G39" s="15"/>
      <c r="H39" s="15"/>
      <c r="I39" s="15"/>
      <c r="J39" s="15"/>
      <c r="K39" s="15"/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  <c r="Y39" s="15"/>
      <c r="Z39" s="15"/>
      <c r="AA39" s="15"/>
    </row>
    <row r="40" spans="5:70" customFormat="1" x14ac:dyDescent="0.25">
      <c r="E40" s="14"/>
      <c r="F40" s="15"/>
      <c r="G40" s="15"/>
      <c r="H40" s="15"/>
      <c r="I40" s="15"/>
      <c r="J40" s="15"/>
      <c r="K40" s="15"/>
      <c r="L40" s="15"/>
      <c r="M40" s="15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15"/>
      <c r="Y40" s="15"/>
      <c r="Z40" s="15"/>
      <c r="AA40" s="15"/>
    </row>
    <row r="41" spans="5:70" x14ac:dyDescent="0.25">
      <c r="E41" s="24"/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  <c r="AA41" s="17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  <c r="AY41"/>
      <c r="AZ41"/>
      <c r="BA41"/>
      <c r="BB41"/>
      <c r="BC41"/>
      <c r="BD41"/>
      <c r="BE41"/>
      <c r="BF41"/>
      <c r="BG41"/>
      <c r="BH41"/>
      <c r="BI41"/>
      <c r="BJ41"/>
      <c r="BK41"/>
      <c r="BL41"/>
    </row>
    <row r="42" spans="5:70" x14ac:dyDescent="0.25">
      <c r="E42" s="14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  <c r="AA42" s="7"/>
    </row>
    <row r="43" spans="5:70" x14ac:dyDescent="0.25">
      <c r="E43" s="14" t="s">
        <v>169</v>
      </c>
      <c r="F43" s="15"/>
      <c r="G43" s="15"/>
      <c r="H43" s="15"/>
      <c r="I43" s="15"/>
      <c r="J43" s="15"/>
      <c r="K43" s="15"/>
      <c r="L43" s="15"/>
      <c r="M43" s="15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  <c r="Y43" s="15"/>
      <c r="Z43" s="15"/>
      <c r="AA43" s="15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  <c r="AY43"/>
      <c r="AZ43"/>
      <c r="BA43"/>
      <c r="BB43"/>
      <c r="BC43"/>
      <c r="BD43"/>
      <c r="BE43"/>
      <c r="BF43"/>
      <c r="BG43"/>
      <c r="BH43"/>
      <c r="BI43"/>
      <c r="BJ43"/>
      <c r="BK43"/>
      <c r="BL43"/>
      <c r="BM43"/>
      <c r="BN43"/>
      <c r="BO43"/>
      <c r="BP43"/>
      <c r="BQ43"/>
      <c r="BR43"/>
    </row>
    <row r="44" spans="5:70" x14ac:dyDescent="0.25">
      <c r="E44" s="14" t="s">
        <v>170</v>
      </c>
      <c r="F44" s="15"/>
      <c r="G44" s="15"/>
      <c r="H44" s="15"/>
      <c r="I44" s="15"/>
      <c r="J44" s="15"/>
      <c r="K44" s="15"/>
      <c r="L44" s="15"/>
      <c r="M44" s="15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  <c r="Y44" s="15"/>
      <c r="Z44" s="15"/>
      <c r="AA44" s="15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  <c r="AY44"/>
      <c r="AZ44"/>
      <c r="BA44"/>
      <c r="BB44"/>
      <c r="BC44"/>
      <c r="BD44"/>
      <c r="BE44"/>
      <c r="BF44"/>
      <c r="BG44"/>
      <c r="BH44"/>
      <c r="BI44"/>
      <c r="BJ44"/>
      <c r="BK44"/>
      <c r="BL44"/>
      <c r="BM44"/>
      <c r="BN44"/>
      <c r="BO44"/>
      <c r="BP44"/>
      <c r="BQ44"/>
      <c r="BR44"/>
    </row>
    <row r="45" spans="5:70" x14ac:dyDescent="0.25">
      <c r="E45" s="14"/>
      <c r="F45" s="15"/>
      <c r="G45" s="15"/>
      <c r="H45" s="15"/>
      <c r="I45" s="15"/>
      <c r="J45" s="15"/>
      <c r="K45" s="15"/>
      <c r="L45" s="15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  <c r="Y45" s="15"/>
      <c r="Z45" s="15"/>
      <c r="AA45" s="1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/>
      <c r="AZ45"/>
      <c r="BA45"/>
      <c r="BB45"/>
      <c r="BC45"/>
      <c r="BD45"/>
      <c r="BE45"/>
      <c r="BF45"/>
      <c r="BG45"/>
      <c r="BH45"/>
      <c r="BI45"/>
      <c r="BJ45"/>
      <c r="BK45"/>
      <c r="BL45"/>
      <c r="BM45"/>
      <c r="BN45"/>
      <c r="BO45"/>
      <c r="BP45"/>
      <c r="BQ45"/>
      <c r="BR45"/>
    </row>
    <row r="46" spans="5:70" x14ac:dyDescent="0.25">
      <c r="E46" s="14" t="s">
        <v>171</v>
      </c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5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  <c r="AY46"/>
      <c r="AZ46"/>
      <c r="BA46"/>
      <c r="BB46"/>
      <c r="BC46"/>
      <c r="BD46"/>
      <c r="BE46"/>
      <c r="BF46"/>
      <c r="BG46"/>
      <c r="BH46"/>
      <c r="BI46"/>
      <c r="BJ46"/>
      <c r="BK46"/>
      <c r="BL46"/>
      <c r="BM46"/>
      <c r="BN46"/>
      <c r="BO46"/>
      <c r="BP46"/>
      <c r="BQ46"/>
      <c r="BR46"/>
    </row>
    <row r="47" spans="5:70" customFormat="1" x14ac:dyDescent="0.25"/>
    <row r="48" spans="5:70" customFormat="1" x14ac:dyDescent="0.25">
      <c r="E48" s="2" t="s">
        <v>22</v>
      </c>
      <c r="M48" s="2" t="s">
        <v>210</v>
      </c>
      <c r="W48" s="2" t="s">
        <v>211</v>
      </c>
      <c r="AI48" s="2" t="s">
        <v>212</v>
      </c>
      <c r="AQ48" s="2" t="s">
        <v>213</v>
      </c>
      <c r="AX48" s="2" t="s">
        <v>746</v>
      </c>
      <c r="BG48" s="2" t="s">
        <v>747</v>
      </c>
    </row>
    <row r="49" spans="5:66" customFormat="1" x14ac:dyDescent="0.25"/>
    <row r="50" spans="5:66" customFormat="1" x14ac:dyDescent="0.25">
      <c r="E50" t="s">
        <v>702</v>
      </c>
      <c r="M50" s="16" t="s">
        <v>776</v>
      </c>
      <c r="W50" t="s">
        <v>338</v>
      </c>
      <c r="AI50" t="s">
        <v>180</v>
      </c>
      <c r="AQ50" t="s">
        <v>190</v>
      </c>
      <c r="BN50" t="str">
        <f t="shared" ref="BN50:BN55" si="0">"select '" &amp; TRIM(E50) &amp; "' AGREEMENT_NO, '" &amp; TRIM(M50) &amp; "' NPWP_NAME_OLD, '" &amp; TRIM(W50) &amp; "' NPWP_NAME_NEW, '" &amp; TRIM(SUBSTITUTE(AI50, "|", "")) &amp; "' AS BILLING_TO_NPWP_OLD, '" &amp; TRIM(SUBSTITUTE(AQ50, "|", "")) &amp; "' BILLING_TO_NPWP_NEW union all"</f>
        <v>select '0002630/4/10/07/2024' AGREEMENT_NO, '10616316092000' NPWP_NAME_OLD, 'PT. NUTRICIA INDONESIA SEJAHTERA' NPWP_NAME_NEW, '010616316092000' AS BILLING_TO_NPWP_OLD, '0010616316092000' BILLING_TO_NPWP_NEW union all</v>
      </c>
    </row>
    <row r="51" spans="5:66" customFormat="1" x14ac:dyDescent="0.25">
      <c r="E51" t="s">
        <v>703</v>
      </c>
      <c r="M51" t="s">
        <v>748</v>
      </c>
      <c r="W51" t="s">
        <v>749</v>
      </c>
      <c r="AI51" t="s">
        <v>183</v>
      </c>
      <c r="AQ51" t="s">
        <v>193</v>
      </c>
      <c r="BN51" t="str">
        <f t="shared" si="0"/>
        <v>select '0002626/4/08/07/2024' AGREEMENT_NO, 'DATASCRIP' NPWP_NAME_OLD, 'PT. DATASCRIP' NPWP_NAME_NEW, '013040100073000' AS BILLING_TO_NPWP_OLD, '0013040100073000' BILLING_TO_NPWP_NEW union all</v>
      </c>
    </row>
    <row r="52" spans="5:66" customFormat="1" x14ac:dyDescent="0.25">
      <c r="E52" t="s">
        <v>704</v>
      </c>
      <c r="M52" t="s">
        <v>750</v>
      </c>
      <c r="W52" t="s">
        <v>751</v>
      </c>
      <c r="AI52" t="s">
        <v>758</v>
      </c>
      <c r="AQ52" t="s">
        <v>759</v>
      </c>
      <c r="BN52" t="str">
        <f t="shared" si="0"/>
        <v>select '0002701/4/38/08/2024' AGREEMENT_NO, 'GEMILANG ABADI SASHANA' NPWP_NAME_OLD, 'PT. GEMILANG ABADI SASHANA' NPWP_NAME_NEW, '601015514008000' AS BILLING_TO_NPWP_OLD, '0601015514008000' BILLING_TO_NPWP_NEW union all</v>
      </c>
    </row>
    <row r="53" spans="5:66" customFormat="1" x14ac:dyDescent="0.25">
      <c r="E53" t="s">
        <v>705</v>
      </c>
      <c r="M53" t="s">
        <v>752</v>
      </c>
      <c r="W53" t="s">
        <v>753</v>
      </c>
      <c r="AI53" t="s">
        <v>760</v>
      </c>
      <c r="AQ53" t="s">
        <v>761</v>
      </c>
      <c r="BN53" t="str">
        <f t="shared" si="0"/>
        <v>select '0002576/4/10/07/2024' AGREEMENT_NO, 'KAO INDONESIA' NPWP_NAME_OLD, 'PT. KAO INDONESIA' NPWP_NAME_NEW, '10000784092000' AS BILLING_TO_NPWP_OLD, '0010000784092000' BILLING_TO_NPWP_NEW union all</v>
      </c>
    </row>
    <row r="54" spans="5:66" customFormat="1" x14ac:dyDescent="0.25">
      <c r="E54" t="s">
        <v>744</v>
      </c>
      <c r="M54" t="s">
        <v>755</v>
      </c>
      <c r="W54" t="s">
        <v>754</v>
      </c>
      <c r="AI54" t="s">
        <v>342</v>
      </c>
      <c r="AQ54" t="s">
        <v>372</v>
      </c>
      <c r="BN54" t="str">
        <f t="shared" si="0"/>
        <v>select '0002659/4/08/07/2024' AGREEMENT_NO, 'MERAPI UTAMA PHARMA' NPWP_NAME_OLD, 'PT. MERAPI UTAMA PHARMA' NPWP_NAME_NEW, '013132576073000' AS BILLING_TO_NPWP_OLD, '0013132576073000' BILLING_TO_NPWP_NEW union all</v>
      </c>
    </row>
    <row r="55" spans="5:66" customFormat="1" x14ac:dyDescent="0.25">
      <c r="E55" t="s">
        <v>745</v>
      </c>
      <c r="M55" t="s">
        <v>756</v>
      </c>
      <c r="W55" t="s">
        <v>757</v>
      </c>
      <c r="AI55" t="s">
        <v>774</v>
      </c>
      <c r="AQ55" t="s">
        <v>775</v>
      </c>
      <c r="BN55" t="str">
        <f t="shared" si="0"/>
        <v>select '0002747/4/10/08/2024' AGREEMENT_NO, 'SWIF ASIA' NPWP_NAME_OLD, 'PT. SWIF ASIA' NPWP_NAME_NEW, '313787830431000' AS BILLING_TO_NPWP_OLD, '0313787830431000' BILLING_TO_NPWP_NEW union all</v>
      </c>
    </row>
    <row r="56" spans="5:66" customFormat="1" x14ac:dyDescent="0.25"/>
    <row r="57" spans="5:66" customFormat="1" x14ac:dyDescent="0.25">
      <c r="E57" t="s">
        <v>706</v>
      </c>
      <c r="AI57" t="s">
        <v>762</v>
      </c>
      <c r="AQ57" t="s">
        <v>763</v>
      </c>
      <c r="BN57" t="str">
        <f t="shared" ref="BN57:BN94" si="1">"select '" &amp; TRIM(E57) &amp; "' AGREEMENT_NO, '" &amp; TRIM(SUBSTITUTE(AI57, "|", "")) &amp; "' AS BILLING_TO_NPWP_OLD, '" &amp; TRIM(SUBSTITUTE(AQ57, "|", "")) &amp; "' BILLING_TO_NPWP_NEW union all"</f>
        <v>select '0002648/4/10/07/2024' AGREEMENT_NO, '021836143017000' AS BILLING_TO_NPWP_OLD, '0021836143017000' BILLING_TO_NPWP_NEW union all</v>
      </c>
    </row>
    <row r="58" spans="5:66" customFormat="1" x14ac:dyDescent="0.25">
      <c r="E58" t="s">
        <v>707</v>
      </c>
      <c r="AI58" t="s">
        <v>178</v>
      </c>
      <c r="AQ58" t="s">
        <v>188</v>
      </c>
      <c r="BN58" t="str">
        <f t="shared" si="1"/>
        <v>select '0002047/4/08/03/2024' AGREEMENT_NO, '654115625413000' AS BILLING_TO_NPWP_OLD, '0654115625413000' BILLING_TO_NPWP_NEW union all</v>
      </c>
    </row>
    <row r="59" spans="5:66" customFormat="1" x14ac:dyDescent="0.25">
      <c r="E59" t="s">
        <v>708</v>
      </c>
      <c r="AI59" t="s">
        <v>178</v>
      </c>
      <c r="AQ59" t="s">
        <v>188</v>
      </c>
      <c r="BN59" t="str">
        <f t="shared" si="1"/>
        <v>select '0002158/4/08/04/2024' AGREEMENT_NO, '654115625413000' AS BILLING_TO_NPWP_OLD, '0654115625413000' BILLING_TO_NPWP_NEW union all</v>
      </c>
    </row>
    <row r="60" spans="5:66" customFormat="1" x14ac:dyDescent="0.25">
      <c r="E60" t="s">
        <v>709</v>
      </c>
      <c r="AI60" t="s">
        <v>178</v>
      </c>
      <c r="AQ60" t="s">
        <v>188</v>
      </c>
      <c r="BN60" t="str">
        <f t="shared" si="1"/>
        <v>select '0002159/4/08/04/2024' AGREEMENT_NO, '654115625413000' AS BILLING_TO_NPWP_OLD, '0654115625413000' BILLING_TO_NPWP_NEW union all</v>
      </c>
    </row>
    <row r="61" spans="5:66" customFormat="1" x14ac:dyDescent="0.25">
      <c r="E61" t="s">
        <v>710</v>
      </c>
      <c r="AI61" t="s">
        <v>216</v>
      </c>
      <c r="AQ61" t="s">
        <v>217</v>
      </c>
      <c r="BN61" t="str">
        <f t="shared" si="1"/>
        <v>select '0002752/4/08/08/2024' AGREEMENT_NO, '013006572092000' AS BILLING_TO_NPWP_OLD, '0013006572092000' BILLING_TO_NPWP_NEW union all</v>
      </c>
    </row>
    <row r="62" spans="5:66" customFormat="1" x14ac:dyDescent="0.25">
      <c r="E62" t="s">
        <v>711</v>
      </c>
      <c r="AI62" t="s">
        <v>764</v>
      </c>
      <c r="AQ62" t="s">
        <v>765</v>
      </c>
      <c r="BN62" t="str">
        <f t="shared" si="1"/>
        <v>select '0002681/4/08/08/2024' AGREEMENT_NO, '013085097062000' AS BILLING_TO_NPWP_OLD, '0013085097062000' BILLING_TO_NPWP_NEW union all</v>
      </c>
    </row>
    <row r="63" spans="5:66" customFormat="1" x14ac:dyDescent="0.25">
      <c r="E63" t="s">
        <v>712</v>
      </c>
      <c r="AI63" t="s">
        <v>181</v>
      </c>
      <c r="AQ63" t="s">
        <v>191</v>
      </c>
      <c r="BN63" t="str">
        <f t="shared" si="1"/>
        <v>select '0002734/4/01/08/2024' AGREEMENT_NO, '017080169609000' AS BILLING_TO_NPWP_OLD, '0017080169609000' BILLING_TO_NPWP_NEW union all</v>
      </c>
    </row>
    <row r="64" spans="5:66" customFormat="1" x14ac:dyDescent="0.25">
      <c r="E64" t="s">
        <v>713</v>
      </c>
      <c r="AI64" t="s">
        <v>182</v>
      </c>
      <c r="AQ64" t="s">
        <v>192</v>
      </c>
      <c r="BN64" t="str">
        <f t="shared" si="1"/>
        <v>select '0002762/4/38/09/2024' AGREEMENT_NO, '016628489007000' AS BILLING_TO_NPWP_OLD, '0016628489007000' BILLING_TO_NPWP_NEW union all</v>
      </c>
    </row>
    <row r="65" spans="5:66" customFormat="1" x14ac:dyDescent="0.25">
      <c r="E65" t="s">
        <v>714</v>
      </c>
      <c r="AI65" t="s">
        <v>766</v>
      </c>
      <c r="AQ65" t="s">
        <v>767</v>
      </c>
      <c r="BN65" t="str">
        <f t="shared" si="1"/>
        <v>select '0002699/4/08/08/2024' AGREEMENT_NO, '907879282428000' AS BILLING_TO_NPWP_OLD, '0907879282428000' BILLING_TO_NPWP_NEW union all</v>
      </c>
    </row>
    <row r="66" spans="5:66" customFormat="1" x14ac:dyDescent="0.25">
      <c r="E66" t="s">
        <v>715</v>
      </c>
      <c r="AI66" t="s">
        <v>184</v>
      </c>
      <c r="AQ66" t="s">
        <v>194</v>
      </c>
      <c r="BN66" t="str">
        <f t="shared" si="1"/>
        <v>select '0002674/4/10/08/2024' AGREEMENT_NO, '018700237056000' AS BILLING_TO_NPWP_OLD, '0018700237056000' BILLING_TO_NPWP_NEW union all</v>
      </c>
    </row>
    <row r="67" spans="5:66" customFormat="1" x14ac:dyDescent="0.25">
      <c r="E67" t="s">
        <v>716</v>
      </c>
      <c r="AI67" t="s">
        <v>184</v>
      </c>
      <c r="AQ67" t="s">
        <v>194</v>
      </c>
      <c r="BN67" t="str">
        <f t="shared" si="1"/>
        <v>select '0002676/4/10/08/2024' AGREEMENT_NO, '018700237056000' AS BILLING_TO_NPWP_OLD, '0018700237056000' BILLING_TO_NPWP_NEW union all</v>
      </c>
    </row>
    <row r="68" spans="5:66" customFormat="1" x14ac:dyDescent="0.25">
      <c r="E68" t="s">
        <v>717</v>
      </c>
      <c r="AI68" t="s">
        <v>185</v>
      </c>
      <c r="AQ68" t="s">
        <v>195</v>
      </c>
      <c r="BN68" t="str">
        <f t="shared" si="1"/>
        <v>select '0002756/4/10/08/2024' AGREEMENT_NO, '019577758058000' AS BILLING_TO_NPWP_OLD, '0019577758058000' BILLING_TO_NPWP_NEW union all</v>
      </c>
    </row>
    <row r="69" spans="5:66" customFormat="1" x14ac:dyDescent="0.25">
      <c r="E69" t="s">
        <v>718</v>
      </c>
      <c r="AI69" t="s">
        <v>185</v>
      </c>
      <c r="AQ69" t="s">
        <v>195</v>
      </c>
      <c r="BN69" t="str">
        <f t="shared" si="1"/>
        <v>select '0002757/4/10/08/2024' AGREEMENT_NO, '019577758058000' AS BILLING_TO_NPWP_OLD, '0019577758058000' BILLING_TO_NPWP_NEW union all</v>
      </c>
    </row>
    <row r="70" spans="5:66" customFormat="1" x14ac:dyDescent="0.25">
      <c r="E70" t="s">
        <v>719</v>
      </c>
      <c r="AI70" t="s">
        <v>185</v>
      </c>
      <c r="AQ70" t="s">
        <v>195</v>
      </c>
      <c r="BN70" t="str">
        <f t="shared" si="1"/>
        <v>select '0002758/4/10/08/2024' AGREEMENT_NO, '019577758058000' AS BILLING_TO_NPWP_OLD, '0019577758058000' BILLING_TO_NPWP_NEW union all</v>
      </c>
    </row>
    <row r="71" spans="5:66" customFormat="1" x14ac:dyDescent="0.25">
      <c r="E71" t="s">
        <v>720</v>
      </c>
      <c r="AI71" t="s">
        <v>186</v>
      </c>
      <c r="AQ71" t="s">
        <v>196</v>
      </c>
      <c r="BN71" t="str">
        <f t="shared" si="1"/>
        <v>select '0002202/4/10/04/2024' AGREEMENT_NO, '013315965046000' AS BILLING_TO_NPWP_OLD, '0013315965046000' BILLING_TO_NPWP_NEW union all</v>
      </c>
    </row>
    <row r="72" spans="5:66" customFormat="1" x14ac:dyDescent="0.25">
      <c r="E72" t="s">
        <v>721</v>
      </c>
      <c r="AI72" t="s">
        <v>768</v>
      </c>
      <c r="AQ72" t="s">
        <v>769</v>
      </c>
      <c r="BN72" t="str">
        <f t="shared" si="1"/>
        <v>select '0002643/4/38/07/2024' AGREEMENT_NO, '013061346031000' AS BILLING_TO_NPWP_OLD, '0013061346031000' BILLING_TO_NPWP_NEW union all</v>
      </c>
    </row>
    <row r="73" spans="5:66" customFormat="1" x14ac:dyDescent="0.25">
      <c r="E73" t="s">
        <v>722</v>
      </c>
      <c r="AI73" t="s">
        <v>193</v>
      </c>
      <c r="AQ73" t="s">
        <v>372</v>
      </c>
      <c r="BN73" t="str">
        <f t="shared" si="1"/>
        <v>select '0002361/4/08/05/2024' AGREEMENT_NO, '0013040100073000' AS BILLING_TO_NPWP_OLD, '0013132576073000' BILLING_TO_NPWP_NEW union all</v>
      </c>
    </row>
    <row r="74" spans="5:66" customFormat="1" x14ac:dyDescent="0.25">
      <c r="E74" t="s">
        <v>723</v>
      </c>
      <c r="AI74" t="s">
        <v>193</v>
      </c>
      <c r="AQ74" t="s">
        <v>372</v>
      </c>
      <c r="BN74" t="str">
        <f t="shared" si="1"/>
        <v>select '0002362/4/08/05/2024' AGREEMENT_NO, '0013040100073000' AS BILLING_TO_NPWP_OLD, '0013132576073000' BILLING_TO_NPWP_NEW union all</v>
      </c>
    </row>
    <row r="75" spans="5:66" customFormat="1" x14ac:dyDescent="0.25">
      <c r="E75" t="s">
        <v>724</v>
      </c>
      <c r="AI75" t="s">
        <v>342</v>
      </c>
      <c r="AQ75" t="s">
        <v>372</v>
      </c>
      <c r="BN75" t="str">
        <f t="shared" si="1"/>
        <v>select '0002653/4/08/07/2024' AGREEMENT_NO, '013132576073000' AS BILLING_TO_NPWP_OLD, '0013132576073000' BILLING_TO_NPWP_NEW union all</v>
      </c>
    </row>
    <row r="76" spans="5:66" customFormat="1" x14ac:dyDescent="0.25">
      <c r="E76" t="s">
        <v>725</v>
      </c>
      <c r="AI76" t="s">
        <v>342</v>
      </c>
      <c r="AQ76" t="s">
        <v>372</v>
      </c>
      <c r="BN76" t="str">
        <f t="shared" si="1"/>
        <v>select '0002654/4/08/07/2024' AGREEMENT_NO, '013132576073000' AS BILLING_TO_NPWP_OLD, '0013132576073000' BILLING_TO_NPWP_NEW union all</v>
      </c>
    </row>
    <row r="77" spans="5:66" customFormat="1" x14ac:dyDescent="0.25">
      <c r="E77" t="s">
        <v>726</v>
      </c>
      <c r="AI77" t="s">
        <v>342</v>
      </c>
      <c r="AQ77" t="s">
        <v>372</v>
      </c>
      <c r="BN77" t="str">
        <f t="shared" si="1"/>
        <v>select '0002655/4/08/07/2024' AGREEMENT_NO, '013132576073000' AS BILLING_TO_NPWP_OLD, '0013132576073000' BILLING_TO_NPWP_NEW union all</v>
      </c>
    </row>
    <row r="78" spans="5:66" customFormat="1" x14ac:dyDescent="0.25">
      <c r="E78" t="s">
        <v>727</v>
      </c>
      <c r="AI78" t="s">
        <v>342</v>
      </c>
      <c r="AQ78" t="s">
        <v>372</v>
      </c>
      <c r="BN78" t="str">
        <f t="shared" si="1"/>
        <v>select '0002656/4/08/07/2024' AGREEMENT_NO, '013132576073000' AS BILLING_TO_NPWP_OLD, '0013132576073000' BILLING_TO_NPWP_NEW union all</v>
      </c>
    </row>
    <row r="79" spans="5:66" customFormat="1" x14ac:dyDescent="0.25">
      <c r="E79" t="s">
        <v>728</v>
      </c>
      <c r="AI79" t="s">
        <v>770</v>
      </c>
      <c r="AQ79" t="s">
        <v>771</v>
      </c>
      <c r="BN79" t="str">
        <f t="shared" si="1"/>
        <v>select '0002735/4/10/08/2024' AGREEMENT_NO, '736116153504000' AS BILLING_TO_NPWP_OLD, '0736116153504000' BILLING_TO_NPWP_NEW union all</v>
      </c>
    </row>
    <row r="80" spans="5:66" customFormat="1" x14ac:dyDescent="0.25">
      <c r="E80" t="s">
        <v>729</v>
      </c>
      <c r="AI80" t="s">
        <v>772</v>
      </c>
      <c r="AQ80" t="s">
        <v>773</v>
      </c>
      <c r="BN80" t="str">
        <f t="shared" si="1"/>
        <v>select '0002647/4/08/07/2024' AGREEMENT_NO, '032561706021000' AS BILLING_TO_NPWP_OLD, '0032561706021000' BILLING_TO_NPWP_NEW union all</v>
      </c>
    </row>
    <row r="81" spans="5:66" customFormat="1" x14ac:dyDescent="0.25">
      <c r="E81" t="s">
        <v>730</v>
      </c>
      <c r="AI81" t="s">
        <v>218</v>
      </c>
      <c r="AQ81" t="s">
        <v>219</v>
      </c>
      <c r="BN81" t="str">
        <f t="shared" si="1"/>
        <v>select '0002780/4/01/09/2024' AGREEMENT_NO, '857611834067000' AS BILLING_TO_NPWP_OLD, '0857611834067000' BILLING_TO_NPWP_NEW union all</v>
      </c>
    </row>
    <row r="82" spans="5:66" customFormat="1" x14ac:dyDescent="0.25">
      <c r="E82" t="s">
        <v>731</v>
      </c>
      <c r="AI82" t="s">
        <v>218</v>
      </c>
      <c r="AQ82" t="s">
        <v>219</v>
      </c>
      <c r="BN82" t="str">
        <f t="shared" si="1"/>
        <v>select '0002791/4/01/09/2024' AGREEMENT_NO, '857611834067000' AS BILLING_TO_NPWP_OLD, '0857611834067000' BILLING_TO_NPWP_NEW union all</v>
      </c>
    </row>
    <row r="83" spans="5:66" customFormat="1" x14ac:dyDescent="0.25">
      <c r="E83" t="s">
        <v>732</v>
      </c>
      <c r="AI83" t="s">
        <v>218</v>
      </c>
      <c r="AQ83" t="s">
        <v>219</v>
      </c>
      <c r="BN83" t="str">
        <f t="shared" si="1"/>
        <v>select '0002792/4/01/09/2024' AGREEMENT_NO, '857611834067000' AS BILLING_TO_NPWP_OLD, '0857611834067000' BILLING_TO_NPWP_NEW union all</v>
      </c>
    </row>
    <row r="84" spans="5:66" customFormat="1" x14ac:dyDescent="0.25">
      <c r="E84" t="s">
        <v>733</v>
      </c>
      <c r="AI84" t="s">
        <v>218</v>
      </c>
      <c r="AQ84" t="s">
        <v>219</v>
      </c>
      <c r="BN84" t="str">
        <f t="shared" si="1"/>
        <v>select '0002793/4/01/09/2024' AGREEMENT_NO, '857611834067000' AS BILLING_TO_NPWP_OLD, '0857611834067000' BILLING_TO_NPWP_NEW union all</v>
      </c>
    </row>
    <row r="85" spans="5:66" customFormat="1" x14ac:dyDescent="0.25">
      <c r="E85" t="s">
        <v>734</v>
      </c>
      <c r="AI85" t="s">
        <v>218</v>
      </c>
      <c r="AQ85" t="s">
        <v>219</v>
      </c>
      <c r="BN85" t="str">
        <f t="shared" si="1"/>
        <v>select '0002794/4/01/09/2024' AGREEMENT_NO, '857611834067000' AS BILLING_TO_NPWP_OLD, '0857611834067000' BILLING_TO_NPWP_NEW union all</v>
      </c>
    </row>
    <row r="86" spans="5:66" customFormat="1" x14ac:dyDescent="0.25">
      <c r="E86" t="s">
        <v>735</v>
      </c>
      <c r="AI86" t="s">
        <v>218</v>
      </c>
      <c r="AQ86" t="s">
        <v>219</v>
      </c>
      <c r="BN86" t="str">
        <f t="shared" si="1"/>
        <v>select '0002811/4/01/09/2024' AGREEMENT_NO, '857611834067000' AS BILLING_TO_NPWP_OLD, '0857611834067000' BILLING_TO_NPWP_NEW union all</v>
      </c>
    </row>
    <row r="87" spans="5:66" customFormat="1" x14ac:dyDescent="0.25">
      <c r="E87" t="s">
        <v>736</v>
      </c>
      <c r="AI87" t="s">
        <v>218</v>
      </c>
      <c r="AQ87" t="s">
        <v>219</v>
      </c>
      <c r="BN87" t="str">
        <f t="shared" si="1"/>
        <v>select '0002812/4/01/09/2024' AGREEMENT_NO, '857611834067000' AS BILLING_TO_NPWP_OLD, '0857611834067000' BILLING_TO_NPWP_NEW union all</v>
      </c>
    </row>
    <row r="88" spans="5:66" customFormat="1" x14ac:dyDescent="0.25">
      <c r="E88" t="s">
        <v>737</v>
      </c>
      <c r="AI88" t="s">
        <v>218</v>
      </c>
      <c r="AQ88" t="s">
        <v>219</v>
      </c>
      <c r="BN88" t="str">
        <f t="shared" si="1"/>
        <v>select '0002813/4/01/09/2024' AGREEMENT_NO, '857611834067000' AS BILLING_TO_NPWP_OLD, '0857611834067000' BILLING_TO_NPWP_NEW union all</v>
      </c>
    </row>
    <row r="89" spans="5:66" customFormat="1" x14ac:dyDescent="0.25">
      <c r="E89" t="s">
        <v>738</v>
      </c>
      <c r="AI89" t="s">
        <v>218</v>
      </c>
      <c r="AQ89" t="s">
        <v>219</v>
      </c>
      <c r="BN89" t="str">
        <f t="shared" si="1"/>
        <v>select '0002814/4/01/09/2024' AGREEMENT_NO, '857611834067000' AS BILLING_TO_NPWP_OLD, '0857611834067000' BILLING_TO_NPWP_NEW union all</v>
      </c>
    </row>
    <row r="90" spans="5:66" customFormat="1" x14ac:dyDescent="0.25">
      <c r="E90" t="s">
        <v>739</v>
      </c>
      <c r="AI90" t="s">
        <v>218</v>
      </c>
      <c r="AQ90" t="s">
        <v>219</v>
      </c>
      <c r="BN90" t="str">
        <f t="shared" si="1"/>
        <v>select '0002815/4/01/09/2024' AGREEMENT_NO, '857611834067000' AS BILLING_TO_NPWP_OLD, '0857611834067000' BILLING_TO_NPWP_NEW union all</v>
      </c>
    </row>
    <row r="91" spans="5:66" customFormat="1" x14ac:dyDescent="0.25">
      <c r="E91" t="s">
        <v>740</v>
      </c>
      <c r="AI91" t="s">
        <v>218</v>
      </c>
      <c r="AQ91" t="s">
        <v>219</v>
      </c>
      <c r="BN91" t="str">
        <f t="shared" si="1"/>
        <v>select '0002816/4/01/09/2024' AGREEMENT_NO, '857611834067000' AS BILLING_TO_NPWP_OLD, '0857611834067000' BILLING_TO_NPWP_NEW union all</v>
      </c>
    </row>
    <row r="92" spans="5:66" customFormat="1" x14ac:dyDescent="0.25">
      <c r="E92" t="s">
        <v>741</v>
      </c>
      <c r="AI92" t="s">
        <v>218</v>
      </c>
      <c r="AQ92" t="s">
        <v>219</v>
      </c>
      <c r="BN92" t="str">
        <f t="shared" si="1"/>
        <v>select '0002817/4/01/09/2024' AGREEMENT_NO, '857611834067000' AS BILLING_TO_NPWP_OLD, '0857611834067000' BILLING_TO_NPWP_NEW union all</v>
      </c>
    </row>
    <row r="93" spans="5:66" customFormat="1" x14ac:dyDescent="0.25">
      <c r="E93" t="s">
        <v>742</v>
      </c>
      <c r="AI93" t="s">
        <v>218</v>
      </c>
      <c r="AQ93" t="s">
        <v>219</v>
      </c>
      <c r="BN93" t="str">
        <f t="shared" si="1"/>
        <v>select '0002818/4/01/09/2024' AGREEMENT_NO, '857611834067000' AS BILLING_TO_NPWP_OLD, '0857611834067000' BILLING_TO_NPWP_NEW union all</v>
      </c>
    </row>
    <row r="94" spans="5:66" customFormat="1" x14ac:dyDescent="0.25">
      <c r="E94" t="s">
        <v>743</v>
      </c>
      <c r="AI94" t="s">
        <v>218</v>
      </c>
      <c r="AQ94" t="s">
        <v>219</v>
      </c>
      <c r="BN94" t="str">
        <f t="shared" si="1"/>
        <v>select '0002819/4/01/09/2024' AGREEMENT_NO, '857611834067000' AS BILLING_TO_NPWP_OLD, '0857611834067000' BILLING_TO_NPWP_NEW union all</v>
      </c>
    </row>
    <row r="95" spans="5:66" customFormat="1" x14ac:dyDescent="0.25"/>
    <row r="96" spans="5:66" customFormat="1" x14ac:dyDescent="0.25">
      <c r="E96" t="s">
        <v>175</v>
      </c>
      <c r="M96" t="s">
        <v>754</v>
      </c>
      <c r="W96" t="s">
        <v>749</v>
      </c>
      <c r="BN96" t="str">
        <f>"select '" &amp; TRIM(E96) &amp; "' AGREEMENT_NO, '" &amp; TRIM(M96) &amp; "' NPWP_NAME_OLD, '" &amp; TRIM(W96) &amp; "' NPWP_NAME_NEW union all"</f>
        <v>select '0002466/4/08/06/2024' AGREEMENT_NO, 'PT. MERAPI UTAMA PHARMA' NPWP_NAME_OLD, 'PT. DATASCRIP' NPWP_NAME_NEW union all</v>
      </c>
    </row>
    <row r="97" spans="5:52" customFormat="1" x14ac:dyDescent="0.25"/>
    <row r="98" spans="5:52" customFormat="1" x14ac:dyDescent="0.25">
      <c r="E98" s="2" t="s">
        <v>22</v>
      </c>
      <c r="M98" s="2" t="s">
        <v>197</v>
      </c>
      <c r="U98" s="2" t="s">
        <v>198</v>
      </c>
      <c r="AD98" s="2" t="s">
        <v>204</v>
      </c>
      <c r="AM98" s="2" t="s">
        <v>199</v>
      </c>
    </row>
    <row r="99" spans="5:52" customFormat="1" x14ac:dyDescent="0.25">
      <c r="E99" t="s">
        <v>705</v>
      </c>
      <c r="M99" t="s">
        <v>760</v>
      </c>
      <c r="U99" t="s">
        <v>752</v>
      </c>
      <c r="AD99" t="s">
        <v>761</v>
      </c>
      <c r="AM99" t="s">
        <v>753</v>
      </c>
      <c r="AZ99" t="str">
        <f t="shared" ref="AZ99:AZ104" si="2">"update IFINOPL.dbo.AGREEMENT_ASSET set BILLING_TO_NPWP = '" &amp; TRIM(SUBSTITUTE(AD99, "|", "")) &amp; "', NPWP_NAME = '" &amp; TRIM(AM99) &amp; "' where AGREEMENT_NO = replace('" &amp; TRIM(E99) &amp; "', '/', '.');"</f>
        <v>update IFINOPL.dbo.AGREEMENT_ASSET set BILLING_TO_NPWP = '0010000784092000', NPWP_NAME = 'PT. KAO INDONESIA' where AGREEMENT_NO = replace('0002576/4/10/07/2024', '/', '.');</v>
      </c>
    </row>
    <row r="100" spans="5:52" customFormat="1" x14ac:dyDescent="0.25">
      <c r="E100" t="s">
        <v>703</v>
      </c>
      <c r="M100" t="s">
        <v>201</v>
      </c>
      <c r="U100" t="s">
        <v>748</v>
      </c>
      <c r="AD100" t="s">
        <v>193</v>
      </c>
      <c r="AM100" t="s">
        <v>749</v>
      </c>
      <c r="AZ100" t="str">
        <f t="shared" si="2"/>
        <v>update IFINOPL.dbo.AGREEMENT_ASSET set BILLING_TO_NPWP = '0013040100073000', NPWP_NAME = 'PT. DATASCRIP' where AGREEMENT_NO = replace('0002626/4/08/07/2024', '/', '.');</v>
      </c>
    </row>
    <row r="101" spans="5:52" customFormat="1" x14ac:dyDescent="0.25">
      <c r="E101" t="s">
        <v>702</v>
      </c>
      <c r="M101" t="s">
        <v>180</v>
      </c>
      <c r="U101">
        <v>10616316092000</v>
      </c>
      <c r="AD101" t="s">
        <v>190</v>
      </c>
      <c r="AM101" t="s">
        <v>338</v>
      </c>
      <c r="AZ101" t="str">
        <f t="shared" si="2"/>
        <v>update IFINOPL.dbo.AGREEMENT_ASSET set BILLING_TO_NPWP = '0010616316092000', NPWP_NAME = 'PT. NUTRICIA INDONESIA SEJAHTERA' where AGREEMENT_NO = replace('0002630/4/10/07/2024', '/', '.');</v>
      </c>
    </row>
    <row r="102" spans="5:52" customFormat="1" x14ac:dyDescent="0.25">
      <c r="E102" t="s">
        <v>744</v>
      </c>
      <c r="M102" t="s">
        <v>374</v>
      </c>
      <c r="U102" t="s">
        <v>755</v>
      </c>
      <c r="AD102" t="s">
        <v>372</v>
      </c>
      <c r="AM102" t="s">
        <v>754</v>
      </c>
      <c r="AZ102" t="str">
        <f t="shared" si="2"/>
        <v>update IFINOPL.dbo.AGREEMENT_ASSET set BILLING_TO_NPWP = '0013132576073000', NPWP_NAME = 'PT. MERAPI UTAMA PHARMA' where AGREEMENT_NO = replace('0002659/4/08/07/2024', '/', '.');</v>
      </c>
    </row>
    <row r="103" spans="5:52" customFormat="1" x14ac:dyDescent="0.25">
      <c r="E103" t="s">
        <v>704</v>
      </c>
      <c r="M103" t="s">
        <v>758</v>
      </c>
      <c r="U103" t="s">
        <v>750</v>
      </c>
      <c r="AD103" t="s">
        <v>759</v>
      </c>
      <c r="AM103" t="s">
        <v>751</v>
      </c>
      <c r="AZ103" t="str">
        <f t="shared" si="2"/>
        <v>update IFINOPL.dbo.AGREEMENT_ASSET set BILLING_TO_NPWP = '0601015514008000', NPWP_NAME = 'PT. GEMILANG ABADI SASHANA' where AGREEMENT_NO = replace('0002701/4/38/08/2024', '/', '.');</v>
      </c>
    </row>
    <row r="104" spans="5:52" customFormat="1" x14ac:dyDescent="0.25">
      <c r="E104" t="s">
        <v>745</v>
      </c>
      <c r="M104" t="s">
        <v>779</v>
      </c>
      <c r="U104" t="s">
        <v>756</v>
      </c>
      <c r="AD104" t="s">
        <v>775</v>
      </c>
      <c r="AM104" t="s">
        <v>757</v>
      </c>
      <c r="AZ104" t="str">
        <f t="shared" si="2"/>
        <v>update IFINOPL.dbo.AGREEMENT_ASSET set BILLING_TO_NPWP = '0313787830431000', NPWP_NAME = 'PT. SWIF ASIA' where AGREEMENT_NO = replace('0002747/4/10/08/2024', '/', '.');</v>
      </c>
    </row>
    <row r="105" spans="5:52" customFormat="1" x14ac:dyDescent="0.25"/>
    <row r="106" spans="5:52" customFormat="1" x14ac:dyDescent="0.25">
      <c r="E106" s="2" t="s">
        <v>22</v>
      </c>
      <c r="M106" s="2" t="s">
        <v>197</v>
      </c>
      <c r="U106" s="2" t="s">
        <v>204</v>
      </c>
    </row>
    <row r="107" spans="5:52" customFormat="1" x14ac:dyDescent="0.25">
      <c r="E107" t="s">
        <v>707</v>
      </c>
      <c r="M107" t="s">
        <v>178</v>
      </c>
      <c r="U107" t="s">
        <v>188</v>
      </c>
      <c r="AZ107" t="str">
        <f t="shared" ref="AZ107:AZ144" si="3">"update IFINOPL.dbo.AGREEMENT_ASSET set BILLING_TO_NPWP = '" &amp; TRIM(SUBSTITUTE(U107, "|", "")) &amp; "' where AGREEMENT_NO = replace('" &amp; TRIM(E107) &amp; "', '/', '.');"</f>
        <v>update IFINOPL.dbo.AGREEMENT_ASSET set BILLING_TO_NPWP = '0654115625413000' where AGREEMENT_NO = replace('0002047/4/08/03/2024', '/', '.');</v>
      </c>
    </row>
    <row r="108" spans="5:52" customFormat="1" x14ac:dyDescent="0.25">
      <c r="E108" t="s">
        <v>708</v>
      </c>
      <c r="M108" t="s">
        <v>178</v>
      </c>
      <c r="U108" t="s">
        <v>188</v>
      </c>
      <c r="AZ108" t="str">
        <f t="shared" si="3"/>
        <v>update IFINOPL.dbo.AGREEMENT_ASSET set BILLING_TO_NPWP = '0654115625413000' where AGREEMENT_NO = replace('0002158/4/08/04/2024', '/', '.');</v>
      </c>
    </row>
    <row r="109" spans="5:52" customFormat="1" x14ac:dyDescent="0.25">
      <c r="E109" t="s">
        <v>709</v>
      </c>
      <c r="M109" t="s">
        <v>178</v>
      </c>
      <c r="U109" t="s">
        <v>188</v>
      </c>
      <c r="AZ109" t="str">
        <f t="shared" si="3"/>
        <v>update IFINOPL.dbo.AGREEMENT_ASSET set BILLING_TO_NPWP = '0654115625413000' where AGREEMENT_NO = replace('0002159/4/08/04/2024', '/', '.');</v>
      </c>
    </row>
    <row r="110" spans="5:52" customFormat="1" x14ac:dyDescent="0.25">
      <c r="E110" t="s">
        <v>720</v>
      </c>
      <c r="M110" t="s">
        <v>186</v>
      </c>
      <c r="U110" t="s">
        <v>196</v>
      </c>
      <c r="AZ110" t="str">
        <f t="shared" si="3"/>
        <v>update IFINOPL.dbo.AGREEMENT_ASSET set BILLING_TO_NPWP = '0013315965046000' where AGREEMENT_NO = replace('0002202/4/10/04/2024', '/', '.');</v>
      </c>
    </row>
    <row r="111" spans="5:52" customFormat="1" x14ac:dyDescent="0.25">
      <c r="E111" t="s">
        <v>722</v>
      </c>
      <c r="M111" t="s">
        <v>193</v>
      </c>
      <c r="U111" t="s">
        <v>372</v>
      </c>
      <c r="AZ111" t="str">
        <f t="shared" si="3"/>
        <v>update IFINOPL.dbo.AGREEMENT_ASSET set BILLING_TO_NPWP = '0013132576073000' where AGREEMENT_NO = replace('0002361/4/08/05/2024', '/', '.');</v>
      </c>
    </row>
    <row r="112" spans="5:52" customFormat="1" x14ac:dyDescent="0.25">
      <c r="E112" t="s">
        <v>723</v>
      </c>
      <c r="M112" t="s">
        <v>193</v>
      </c>
      <c r="U112" t="s">
        <v>372</v>
      </c>
      <c r="AZ112" t="str">
        <f t="shared" si="3"/>
        <v>update IFINOPL.dbo.AGREEMENT_ASSET set BILLING_TO_NPWP = '0013132576073000' where AGREEMENT_NO = replace('0002362/4/08/05/2024', '/', '.');</v>
      </c>
    </row>
    <row r="113" spans="5:52" customFormat="1" x14ac:dyDescent="0.25">
      <c r="E113" t="s">
        <v>721</v>
      </c>
      <c r="M113" t="s">
        <v>780</v>
      </c>
      <c r="U113" t="s">
        <v>769</v>
      </c>
      <c r="AZ113" t="str">
        <f t="shared" si="3"/>
        <v>update IFINOPL.dbo.AGREEMENT_ASSET set BILLING_TO_NPWP = '0013061346031000' where AGREEMENT_NO = replace('0002643/4/38/07/2024', '/', '.');</v>
      </c>
    </row>
    <row r="114" spans="5:52" customFormat="1" x14ac:dyDescent="0.25">
      <c r="E114" t="s">
        <v>729</v>
      </c>
      <c r="M114" t="s">
        <v>772</v>
      </c>
      <c r="U114" t="s">
        <v>773</v>
      </c>
      <c r="AZ114" t="str">
        <f t="shared" si="3"/>
        <v>update IFINOPL.dbo.AGREEMENT_ASSET set BILLING_TO_NPWP = '0032561706021000' where AGREEMENT_NO = replace('0002647/4/08/07/2024', '/', '.');</v>
      </c>
    </row>
    <row r="115" spans="5:52" customFormat="1" x14ac:dyDescent="0.25">
      <c r="E115" t="s">
        <v>706</v>
      </c>
      <c r="M115" t="s">
        <v>762</v>
      </c>
      <c r="U115" t="s">
        <v>763</v>
      </c>
      <c r="AZ115" t="str">
        <f t="shared" si="3"/>
        <v>update IFINOPL.dbo.AGREEMENT_ASSET set BILLING_TO_NPWP = '0021836143017000' where AGREEMENT_NO = replace('0002648/4/10/07/2024', '/', '.');</v>
      </c>
    </row>
    <row r="116" spans="5:52" customFormat="1" x14ac:dyDescent="0.25">
      <c r="E116" t="s">
        <v>724</v>
      </c>
      <c r="M116" t="s">
        <v>374</v>
      </c>
      <c r="U116" t="s">
        <v>372</v>
      </c>
      <c r="AZ116" t="str">
        <f t="shared" si="3"/>
        <v>update IFINOPL.dbo.AGREEMENT_ASSET set BILLING_TO_NPWP = '0013132576073000' where AGREEMENT_NO = replace('0002653/4/08/07/2024', '/', '.');</v>
      </c>
    </row>
    <row r="117" spans="5:52" customFormat="1" x14ac:dyDescent="0.25">
      <c r="E117" t="s">
        <v>725</v>
      </c>
      <c r="M117" t="s">
        <v>374</v>
      </c>
      <c r="U117" t="s">
        <v>372</v>
      </c>
      <c r="AZ117" t="str">
        <f t="shared" si="3"/>
        <v>update IFINOPL.dbo.AGREEMENT_ASSET set BILLING_TO_NPWP = '0013132576073000' where AGREEMENT_NO = replace('0002654/4/08/07/2024', '/', '.');</v>
      </c>
    </row>
    <row r="118" spans="5:52" customFormat="1" x14ac:dyDescent="0.25">
      <c r="E118" t="s">
        <v>726</v>
      </c>
      <c r="M118" t="s">
        <v>374</v>
      </c>
      <c r="U118" t="s">
        <v>372</v>
      </c>
      <c r="AZ118" t="str">
        <f t="shared" si="3"/>
        <v>update IFINOPL.dbo.AGREEMENT_ASSET set BILLING_TO_NPWP = '0013132576073000' where AGREEMENT_NO = replace('0002655/4/08/07/2024', '/', '.');</v>
      </c>
    </row>
    <row r="119" spans="5:52" customFormat="1" x14ac:dyDescent="0.25">
      <c r="E119" t="s">
        <v>727</v>
      </c>
      <c r="M119" t="s">
        <v>374</v>
      </c>
      <c r="U119" t="s">
        <v>372</v>
      </c>
      <c r="AZ119" t="str">
        <f t="shared" si="3"/>
        <v>update IFINOPL.dbo.AGREEMENT_ASSET set BILLING_TO_NPWP = '0013132576073000' where AGREEMENT_NO = replace('0002656/4/08/07/2024', '/', '.');</v>
      </c>
    </row>
    <row r="120" spans="5:52" customFormat="1" x14ac:dyDescent="0.25">
      <c r="E120" t="s">
        <v>715</v>
      </c>
      <c r="M120" t="s">
        <v>184</v>
      </c>
      <c r="U120" t="s">
        <v>194</v>
      </c>
      <c r="AZ120" t="str">
        <f t="shared" si="3"/>
        <v>update IFINOPL.dbo.AGREEMENT_ASSET set BILLING_TO_NPWP = '0018700237056000' where AGREEMENT_NO = replace('0002674/4/10/08/2024', '/', '.');</v>
      </c>
    </row>
    <row r="121" spans="5:52" customFormat="1" x14ac:dyDescent="0.25">
      <c r="E121" t="s">
        <v>716</v>
      </c>
      <c r="M121" t="s">
        <v>184</v>
      </c>
      <c r="U121" t="s">
        <v>194</v>
      </c>
      <c r="AZ121" t="str">
        <f t="shared" si="3"/>
        <v>update IFINOPL.dbo.AGREEMENT_ASSET set BILLING_TO_NPWP = '0018700237056000' where AGREEMENT_NO = replace('0002676/4/10/08/2024', '/', '.');</v>
      </c>
    </row>
    <row r="122" spans="5:52" customFormat="1" x14ac:dyDescent="0.25">
      <c r="E122" t="s">
        <v>711</v>
      </c>
      <c r="M122" t="s">
        <v>764</v>
      </c>
      <c r="U122" t="s">
        <v>765</v>
      </c>
      <c r="AZ122" t="str">
        <f t="shared" si="3"/>
        <v>update IFINOPL.dbo.AGREEMENT_ASSET set BILLING_TO_NPWP = '0013085097062000' where AGREEMENT_NO = replace('0002681/4/08/08/2024', '/', '.');</v>
      </c>
    </row>
    <row r="123" spans="5:52" customFormat="1" x14ac:dyDescent="0.25">
      <c r="E123" t="s">
        <v>714</v>
      </c>
      <c r="M123" t="s">
        <v>766</v>
      </c>
      <c r="U123" t="s">
        <v>767</v>
      </c>
      <c r="AZ123" t="str">
        <f t="shared" si="3"/>
        <v>update IFINOPL.dbo.AGREEMENT_ASSET set BILLING_TO_NPWP = '0907879282428000' where AGREEMENT_NO = replace('0002699/4/08/08/2024', '/', '.');</v>
      </c>
    </row>
    <row r="124" spans="5:52" customFormat="1" x14ac:dyDescent="0.25">
      <c r="E124" t="s">
        <v>712</v>
      </c>
      <c r="M124" t="s">
        <v>200</v>
      </c>
      <c r="U124" t="s">
        <v>191</v>
      </c>
      <c r="AZ124" t="str">
        <f t="shared" si="3"/>
        <v>update IFINOPL.dbo.AGREEMENT_ASSET set BILLING_TO_NPWP = '0017080169609000' where AGREEMENT_NO = replace('0002734/4/01/08/2024', '/', '.');</v>
      </c>
    </row>
    <row r="125" spans="5:52" customFormat="1" x14ac:dyDescent="0.25">
      <c r="E125" t="s">
        <v>728</v>
      </c>
      <c r="M125" t="s">
        <v>781</v>
      </c>
      <c r="U125" t="s">
        <v>771</v>
      </c>
      <c r="AZ125" t="str">
        <f t="shared" si="3"/>
        <v>update IFINOPL.dbo.AGREEMENT_ASSET set BILLING_TO_NPWP = '0736116153504000' where AGREEMENT_NO = replace('0002735/4/10/08/2024', '/', '.');</v>
      </c>
    </row>
    <row r="126" spans="5:52" customFormat="1" x14ac:dyDescent="0.25">
      <c r="E126" t="s">
        <v>710</v>
      </c>
      <c r="M126" t="s">
        <v>216</v>
      </c>
      <c r="U126" t="s">
        <v>217</v>
      </c>
      <c r="AZ126" t="str">
        <f t="shared" si="3"/>
        <v>update IFINOPL.dbo.AGREEMENT_ASSET set BILLING_TO_NPWP = '0013006572092000' where AGREEMENT_NO = replace('0002752/4/08/08/2024', '/', '.');</v>
      </c>
    </row>
    <row r="127" spans="5:52" customFormat="1" x14ac:dyDescent="0.25">
      <c r="E127" t="s">
        <v>717</v>
      </c>
      <c r="M127" t="s">
        <v>202</v>
      </c>
      <c r="U127" t="s">
        <v>195</v>
      </c>
      <c r="AZ127" t="str">
        <f t="shared" si="3"/>
        <v>update IFINOPL.dbo.AGREEMENT_ASSET set BILLING_TO_NPWP = '0019577758058000' where AGREEMENT_NO = replace('0002756/4/10/08/2024', '/', '.');</v>
      </c>
    </row>
    <row r="128" spans="5:52" customFormat="1" x14ac:dyDescent="0.25">
      <c r="E128" t="s">
        <v>718</v>
      </c>
      <c r="M128" t="s">
        <v>202</v>
      </c>
      <c r="U128" t="s">
        <v>195</v>
      </c>
      <c r="AZ128" t="str">
        <f t="shared" si="3"/>
        <v>update IFINOPL.dbo.AGREEMENT_ASSET set BILLING_TO_NPWP = '0019577758058000' where AGREEMENT_NO = replace('0002757/4/10/08/2024', '/', '.');</v>
      </c>
    </row>
    <row r="129" spans="5:52" customFormat="1" x14ac:dyDescent="0.25">
      <c r="E129" t="s">
        <v>719</v>
      </c>
      <c r="M129" t="s">
        <v>202</v>
      </c>
      <c r="U129" t="s">
        <v>195</v>
      </c>
      <c r="AZ129" t="str">
        <f t="shared" si="3"/>
        <v>update IFINOPL.dbo.AGREEMENT_ASSET set BILLING_TO_NPWP = '0019577758058000' where AGREEMENT_NO = replace('0002758/4/10/08/2024', '/', '.');</v>
      </c>
    </row>
    <row r="130" spans="5:52" customFormat="1" x14ac:dyDescent="0.25">
      <c r="E130" t="s">
        <v>713</v>
      </c>
      <c r="M130" t="s">
        <v>203</v>
      </c>
      <c r="U130" t="s">
        <v>192</v>
      </c>
      <c r="AZ130" t="str">
        <f t="shared" si="3"/>
        <v>update IFINOPL.dbo.AGREEMENT_ASSET set BILLING_TO_NPWP = '0016628489007000' where AGREEMENT_NO = replace('0002762/4/38/09/2024', '/', '.');</v>
      </c>
    </row>
    <row r="131" spans="5:52" customFormat="1" x14ac:dyDescent="0.25">
      <c r="E131" t="s">
        <v>730</v>
      </c>
      <c r="M131" t="s">
        <v>218</v>
      </c>
      <c r="U131" t="s">
        <v>219</v>
      </c>
      <c r="AZ131" t="str">
        <f t="shared" si="3"/>
        <v>update IFINOPL.dbo.AGREEMENT_ASSET set BILLING_TO_NPWP = '0857611834067000' where AGREEMENT_NO = replace('0002780/4/01/09/2024', '/', '.');</v>
      </c>
    </row>
    <row r="132" spans="5:52" customFormat="1" x14ac:dyDescent="0.25">
      <c r="E132" t="s">
        <v>731</v>
      </c>
      <c r="M132" t="s">
        <v>218</v>
      </c>
      <c r="U132" t="s">
        <v>219</v>
      </c>
      <c r="AZ132" t="str">
        <f t="shared" si="3"/>
        <v>update IFINOPL.dbo.AGREEMENT_ASSET set BILLING_TO_NPWP = '0857611834067000' where AGREEMENT_NO = replace('0002791/4/01/09/2024', '/', '.');</v>
      </c>
    </row>
    <row r="133" spans="5:52" customFormat="1" x14ac:dyDescent="0.25">
      <c r="E133" t="s">
        <v>732</v>
      </c>
      <c r="M133" t="s">
        <v>218</v>
      </c>
      <c r="U133" t="s">
        <v>219</v>
      </c>
      <c r="AZ133" t="str">
        <f t="shared" si="3"/>
        <v>update IFINOPL.dbo.AGREEMENT_ASSET set BILLING_TO_NPWP = '0857611834067000' where AGREEMENT_NO = replace('0002792/4/01/09/2024', '/', '.');</v>
      </c>
    </row>
    <row r="134" spans="5:52" customFormat="1" x14ac:dyDescent="0.25">
      <c r="E134" t="s">
        <v>733</v>
      </c>
      <c r="M134" t="s">
        <v>218</v>
      </c>
      <c r="U134" t="s">
        <v>219</v>
      </c>
      <c r="AZ134" t="str">
        <f t="shared" si="3"/>
        <v>update IFINOPL.dbo.AGREEMENT_ASSET set BILLING_TO_NPWP = '0857611834067000' where AGREEMENT_NO = replace('0002793/4/01/09/2024', '/', '.');</v>
      </c>
    </row>
    <row r="135" spans="5:52" customFormat="1" x14ac:dyDescent="0.25">
      <c r="E135" t="s">
        <v>734</v>
      </c>
      <c r="M135" t="s">
        <v>218</v>
      </c>
      <c r="U135" t="s">
        <v>219</v>
      </c>
      <c r="AZ135" t="str">
        <f t="shared" si="3"/>
        <v>update IFINOPL.dbo.AGREEMENT_ASSET set BILLING_TO_NPWP = '0857611834067000' where AGREEMENT_NO = replace('0002794/4/01/09/2024', '/', '.');</v>
      </c>
    </row>
    <row r="136" spans="5:52" customFormat="1" x14ac:dyDescent="0.25">
      <c r="E136" t="s">
        <v>735</v>
      </c>
      <c r="M136" t="s">
        <v>218</v>
      </c>
      <c r="U136" t="s">
        <v>219</v>
      </c>
      <c r="AZ136" t="str">
        <f t="shared" si="3"/>
        <v>update IFINOPL.dbo.AGREEMENT_ASSET set BILLING_TO_NPWP = '0857611834067000' where AGREEMENT_NO = replace('0002811/4/01/09/2024', '/', '.');</v>
      </c>
    </row>
    <row r="137" spans="5:52" customFormat="1" x14ac:dyDescent="0.25">
      <c r="E137" t="s">
        <v>736</v>
      </c>
      <c r="M137" t="s">
        <v>218</v>
      </c>
      <c r="U137" t="s">
        <v>219</v>
      </c>
      <c r="AZ137" t="str">
        <f t="shared" si="3"/>
        <v>update IFINOPL.dbo.AGREEMENT_ASSET set BILLING_TO_NPWP = '0857611834067000' where AGREEMENT_NO = replace('0002812/4/01/09/2024', '/', '.');</v>
      </c>
    </row>
    <row r="138" spans="5:52" customFormat="1" x14ac:dyDescent="0.25">
      <c r="E138" t="s">
        <v>737</v>
      </c>
      <c r="M138" t="s">
        <v>218</v>
      </c>
      <c r="U138" t="s">
        <v>219</v>
      </c>
      <c r="AZ138" t="str">
        <f t="shared" si="3"/>
        <v>update IFINOPL.dbo.AGREEMENT_ASSET set BILLING_TO_NPWP = '0857611834067000' where AGREEMENT_NO = replace('0002813/4/01/09/2024', '/', '.');</v>
      </c>
    </row>
    <row r="139" spans="5:52" customFormat="1" x14ac:dyDescent="0.25">
      <c r="E139" t="s">
        <v>738</v>
      </c>
      <c r="M139" t="s">
        <v>218</v>
      </c>
      <c r="U139" t="s">
        <v>219</v>
      </c>
      <c r="AZ139" t="str">
        <f t="shared" si="3"/>
        <v>update IFINOPL.dbo.AGREEMENT_ASSET set BILLING_TO_NPWP = '0857611834067000' where AGREEMENT_NO = replace('0002814/4/01/09/2024', '/', '.');</v>
      </c>
    </row>
    <row r="140" spans="5:52" customFormat="1" x14ac:dyDescent="0.25">
      <c r="E140" t="s">
        <v>739</v>
      </c>
      <c r="M140" t="s">
        <v>218</v>
      </c>
      <c r="U140" t="s">
        <v>219</v>
      </c>
      <c r="AZ140" t="str">
        <f t="shared" si="3"/>
        <v>update IFINOPL.dbo.AGREEMENT_ASSET set BILLING_TO_NPWP = '0857611834067000' where AGREEMENT_NO = replace('0002815/4/01/09/2024', '/', '.');</v>
      </c>
    </row>
    <row r="141" spans="5:52" customFormat="1" x14ac:dyDescent="0.25">
      <c r="E141" t="s">
        <v>740</v>
      </c>
      <c r="M141" t="s">
        <v>218</v>
      </c>
      <c r="U141" t="s">
        <v>219</v>
      </c>
      <c r="AZ141" t="str">
        <f t="shared" si="3"/>
        <v>update IFINOPL.dbo.AGREEMENT_ASSET set BILLING_TO_NPWP = '0857611834067000' where AGREEMENT_NO = replace('0002816/4/01/09/2024', '/', '.');</v>
      </c>
    </row>
    <row r="142" spans="5:52" customFormat="1" x14ac:dyDescent="0.25">
      <c r="E142" t="s">
        <v>741</v>
      </c>
      <c r="M142" t="s">
        <v>218</v>
      </c>
      <c r="U142" t="s">
        <v>219</v>
      </c>
      <c r="AZ142" t="str">
        <f t="shared" si="3"/>
        <v>update IFINOPL.dbo.AGREEMENT_ASSET set BILLING_TO_NPWP = '0857611834067000' where AGREEMENT_NO = replace('0002817/4/01/09/2024', '/', '.');</v>
      </c>
    </row>
    <row r="143" spans="5:52" customFormat="1" x14ac:dyDescent="0.25">
      <c r="E143" t="s">
        <v>742</v>
      </c>
      <c r="M143" t="s">
        <v>218</v>
      </c>
      <c r="U143" t="s">
        <v>219</v>
      </c>
      <c r="AZ143" t="str">
        <f t="shared" si="3"/>
        <v>update IFINOPL.dbo.AGREEMENT_ASSET set BILLING_TO_NPWP = '0857611834067000' where AGREEMENT_NO = replace('0002818/4/01/09/2024', '/', '.');</v>
      </c>
    </row>
    <row r="144" spans="5:52" customFormat="1" x14ac:dyDescent="0.25">
      <c r="E144" t="s">
        <v>743</v>
      </c>
      <c r="M144" t="s">
        <v>218</v>
      </c>
      <c r="U144" t="s">
        <v>219</v>
      </c>
      <c r="AZ144" t="str">
        <f t="shared" si="3"/>
        <v>update IFINOPL.dbo.AGREEMENT_ASSET set BILLING_TO_NPWP = '0857611834067000' where AGREEMENT_NO = replace('0002819/4/01/09/2024', '/', '.');</v>
      </c>
    </row>
    <row r="145" spans="5:52" customFormat="1" x14ac:dyDescent="0.25"/>
    <row r="146" spans="5:52" customFormat="1" x14ac:dyDescent="0.25">
      <c r="E146" s="2" t="s">
        <v>22</v>
      </c>
      <c r="M146" s="2" t="s">
        <v>198</v>
      </c>
      <c r="U146" s="2" t="s">
        <v>199</v>
      </c>
    </row>
    <row r="147" spans="5:52" customFormat="1" x14ac:dyDescent="0.25">
      <c r="E147" t="s">
        <v>175</v>
      </c>
      <c r="M147" t="s">
        <v>754</v>
      </c>
      <c r="U147" t="s">
        <v>749</v>
      </c>
      <c r="AZ147" t="str">
        <f>"update IFINOPL.dbo.AGREEMENT_ASSET set NPWP_NAME = '" &amp; TRIM(SUBSTITUTE(U147, "|", "")) &amp; "' where AGREEMENT_NO = replace('" &amp; TRIM(E147) &amp; "', '/', '.');"</f>
        <v>update IFINOPL.dbo.AGREEMENT_ASSET set NPWP_NAME = 'PT. DATASCRIP' where AGREEMENT_NO = replace('0002466/4/08/06/2024', '/', '.');</v>
      </c>
    </row>
    <row r="148" spans="5:52" customFormat="1" x14ac:dyDescent="0.25"/>
    <row r="149" spans="5:52" customFormat="1" x14ac:dyDescent="0.25">
      <c r="E149" s="13" t="s">
        <v>782</v>
      </c>
    </row>
    <row r="150" spans="5:52" customFormat="1" x14ac:dyDescent="0.25">
      <c r="E150" t="s">
        <v>783</v>
      </c>
    </row>
    <row r="151" spans="5:52" customFormat="1" x14ac:dyDescent="0.25"/>
    <row r="152" spans="5:52" customFormat="1" x14ac:dyDescent="0.25"/>
    <row r="153" spans="5:52" customFormat="1" x14ac:dyDescent="0.25"/>
    <row r="154" spans="5:52" customFormat="1" x14ac:dyDescent="0.25"/>
    <row r="155" spans="5:52" customFormat="1" x14ac:dyDescent="0.25"/>
    <row r="156" spans="5:52" customFormat="1" x14ac:dyDescent="0.25"/>
    <row r="157" spans="5:52" customFormat="1" x14ac:dyDescent="0.25"/>
    <row r="165" spans="3:5" x14ac:dyDescent="0.25">
      <c r="C165" s="12">
        <v>0</v>
      </c>
      <c r="E165" s="1" t="s">
        <v>657</v>
      </c>
    </row>
    <row r="166" spans="3:5" x14ac:dyDescent="0.25">
      <c r="E166" s="3" t="s">
        <v>656</v>
      </c>
    </row>
    <row r="167" spans="3:5" x14ac:dyDescent="0.25">
      <c r="E167" s="1" t="s">
        <v>658</v>
      </c>
    </row>
    <row r="168" spans="3:5" x14ac:dyDescent="0.25">
      <c r="E168" s="3" t="s">
        <v>71</v>
      </c>
    </row>
    <row r="171" spans="3:5" x14ac:dyDescent="0.25">
      <c r="E171" s="21" t="s">
        <v>77</v>
      </c>
    </row>
    <row r="172" spans="3:5" x14ac:dyDescent="0.25">
      <c r="E172" s="3" t="s">
        <v>97</v>
      </c>
    </row>
    <row r="174" spans="3:5" x14ac:dyDescent="0.25">
      <c r="E174" s="21" t="s">
        <v>99</v>
      </c>
    </row>
    <row r="175" spans="3:5" x14ac:dyDescent="0.25">
      <c r="E175" s="3" t="s">
        <v>98</v>
      </c>
    </row>
    <row r="177" spans="5:35" x14ac:dyDescent="0.25">
      <c r="E177" s="21" t="s">
        <v>100</v>
      </c>
    </row>
    <row r="178" spans="5:35" x14ac:dyDescent="0.25">
      <c r="E178" s="3" t="s">
        <v>659</v>
      </c>
    </row>
    <row r="180" spans="5:35" x14ac:dyDescent="0.25">
      <c r="E180" s="21" t="s">
        <v>50</v>
      </c>
    </row>
    <row r="181" spans="5:35" x14ac:dyDescent="0.25">
      <c r="E181" s="3" t="s">
        <v>670</v>
      </c>
      <c r="AI181" s="1" t="s">
        <v>671</v>
      </c>
    </row>
    <row r="183" spans="5:35" x14ac:dyDescent="0.25">
      <c r="E183" s="21" t="s">
        <v>51</v>
      </c>
    </row>
    <row r="184" spans="5:35" x14ac:dyDescent="0.25">
      <c r="E184" s="3" t="s">
        <v>660</v>
      </c>
    </row>
    <row r="186" spans="5:35" x14ac:dyDescent="0.25">
      <c r="E186" s="21" t="s">
        <v>53</v>
      </c>
    </row>
    <row r="187" spans="5:35" x14ac:dyDescent="0.25">
      <c r="E187" s="3" t="s">
        <v>661</v>
      </c>
      <c r="Z187" s="1" t="s">
        <v>674</v>
      </c>
    </row>
    <row r="188" spans="5:35" x14ac:dyDescent="0.25">
      <c r="E188" s="3" t="s">
        <v>662</v>
      </c>
      <c r="Z188" s="1" t="s">
        <v>680</v>
      </c>
    </row>
    <row r="189" spans="5:35" x14ac:dyDescent="0.25">
      <c r="E189" s="3" t="s">
        <v>663</v>
      </c>
      <c r="Z189" s="1" t="s">
        <v>683</v>
      </c>
    </row>
    <row r="190" spans="5:35" x14ac:dyDescent="0.25">
      <c r="E190" s="3" t="s">
        <v>664</v>
      </c>
      <c r="Z190" s="1" t="s">
        <v>686</v>
      </c>
    </row>
    <row r="192" spans="5:35" x14ac:dyDescent="0.25">
      <c r="E192" s="21" t="s">
        <v>52</v>
      </c>
    </row>
    <row r="193" spans="5:44" x14ac:dyDescent="0.25">
      <c r="E193" s="3" t="s">
        <v>665</v>
      </c>
      <c r="Z193" s="1" t="s">
        <v>696</v>
      </c>
    </row>
    <row r="194" spans="5:44" x14ac:dyDescent="0.25">
      <c r="E194" s="3" t="s">
        <v>666</v>
      </c>
      <c r="Z194" s="1" t="s">
        <v>697</v>
      </c>
    </row>
    <row r="195" spans="5:44" x14ac:dyDescent="0.25">
      <c r="E195" s="3" t="s">
        <v>667</v>
      </c>
      <c r="Z195" s="1" t="s">
        <v>698</v>
      </c>
    </row>
    <row r="196" spans="5:44" x14ac:dyDescent="0.25">
      <c r="E196" s="3" t="s">
        <v>668</v>
      </c>
      <c r="Z196" s="1" t="s">
        <v>699</v>
      </c>
    </row>
    <row r="198" spans="5:44" x14ac:dyDescent="0.25">
      <c r="E198" s="6" t="s">
        <v>0</v>
      </c>
      <c r="F198" s="7"/>
      <c r="G198" s="7"/>
      <c r="H198" s="7"/>
      <c r="I198" s="7"/>
      <c r="J198" s="7"/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  <c r="AA198" s="7"/>
      <c r="AB198" s="7"/>
      <c r="AC198" s="7"/>
      <c r="AD198" s="7"/>
      <c r="AE198" s="7"/>
      <c r="AF198" s="7"/>
      <c r="AG198" s="7"/>
    </row>
    <row r="199" spans="5:44" x14ac:dyDescent="0.25">
      <c r="E199" s="6" t="s">
        <v>78</v>
      </c>
      <c r="F199" s="7"/>
      <c r="G199" s="7"/>
      <c r="H199" s="7"/>
      <c r="I199" s="7"/>
      <c r="J199" s="7"/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  <c r="AA199" s="7"/>
      <c r="AB199" s="7"/>
      <c r="AC199" s="7"/>
      <c r="AD199" s="7"/>
      <c r="AE199" s="7"/>
      <c r="AF199" s="7"/>
      <c r="AG199" s="7"/>
    </row>
    <row r="200" spans="5:44" x14ac:dyDescent="0.25">
      <c r="E200" s="6" t="s">
        <v>694</v>
      </c>
      <c r="F200" s="7"/>
      <c r="G200" s="7"/>
      <c r="H200" s="7"/>
      <c r="I200" s="7"/>
      <c r="J200" s="7"/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  <c r="AA200" s="7"/>
      <c r="AB200" s="7"/>
      <c r="AC200" s="7"/>
      <c r="AD200" s="7"/>
      <c r="AE200" s="7"/>
      <c r="AF200" s="7"/>
      <c r="AG200" s="7"/>
    </row>
    <row r="201" spans="5:44" x14ac:dyDescent="0.25">
      <c r="E201" s="6" t="s">
        <v>695</v>
      </c>
      <c r="F201" s="7"/>
      <c r="G201" s="7"/>
      <c r="H201" s="7"/>
      <c r="I201" s="7"/>
      <c r="J201" s="7"/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  <c r="AA201" s="7"/>
      <c r="AB201" s="7"/>
      <c r="AC201" s="7"/>
      <c r="AD201" s="7"/>
      <c r="AE201" s="7"/>
      <c r="AF201" s="7"/>
      <c r="AG201" s="7"/>
    </row>
    <row r="202" spans="5:44" x14ac:dyDescent="0.25">
      <c r="E202" s="6" t="s">
        <v>16</v>
      </c>
      <c r="F202" s="7"/>
      <c r="G202" s="7"/>
      <c r="H202" s="7"/>
      <c r="I202" s="7"/>
      <c r="J202" s="7"/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  <c r="AA202" s="7"/>
      <c r="AB202" s="7"/>
      <c r="AC202" s="7"/>
      <c r="AD202" s="7"/>
      <c r="AE202" s="7"/>
      <c r="AF202" s="7"/>
      <c r="AG202" s="7"/>
    </row>
    <row r="203" spans="5:44" x14ac:dyDescent="0.25">
      <c r="E203" s="6" t="s">
        <v>75</v>
      </c>
      <c r="F203" s="7"/>
      <c r="G203" s="7"/>
      <c r="H203" s="7"/>
      <c r="I203" s="7"/>
      <c r="J203" s="7"/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  <c r="AA203" s="7"/>
      <c r="AB203" s="7"/>
      <c r="AC203" s="7"/>
      <c r="AD203" s="7"/>
      <c r="AE203" s="7"/>
      <c r="AF203" s="7"/>
      <c r="AG203" s="7"/>
    </row>
    <row r="204" spans="5:44" x14ac:dyDescent="0.25">
      <c r="E204" s="6" t="s">
        <v>691</v>
      </c>
      <c r="F204" s="7"/>
      <c r="G204" s="7"/>
      <c r="H204" s="7"/>
      <c r="I204" s="7"/>
      <c r="J204" s="7"/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  <c r="AA204" s="7"/>
      <c r="AB204" s="7"/>
      <c r="AC204" s="7"/>
      <c r="AD204" s="7"/>
      <c r="AE204" s="7"/>
      <c r="AF204" s="7"/>
      <c r="AG204" s="7"/>
    </row>
    <row r="205" spans="5:44" x14ac:dyDescent="0.25">
      <c r="E205" s="6" t="s">
        <v>692</v>
      </c>
      <c r="F205" s="7"/>
      <c r="G205" s="7"/>
      <c r="H205" s="7"/>
      <c r="I205" s="7"/>
      <c r="J205" s="7"/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  <c r="AA205" s="7"/>
      <c r="AB205" s="7"/>
      <c r="AC205" s="7"/>
      <c r="AD205" s="7"/>
      <c r="AE205" s="7"/>
      <c r="AF205" s="7"/>
      <c r="AG205" s="7"/>
    </row>
    <row r="206" spans="5:44" x14ac:dyDescent="0.25">
      <c r="E206" s="6" t="s">
        <v>693</v>
      </c>
      <c r="F206" s="7"/>
      <c r="G206" s="7"/>
      <c r="H206" s="7"/>
      <c r="I206" s="7"/>
      <c r="J206" s="7"/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  <c r="AA206" s="7"/>
      <c r="AB206" s="7"/>
      <c r="AC206" s="7"/>
      <c r="AD206" s="7"/>
      <c r="AE206" s="7"/>
      <c r="AF206" s="7"/>
      <c r="AG206" s="7"/>
    </row>
    <row r="208" spans="5:44" x14ac:dyDescent="0.25">
      <c r="E208" s="1" t="s">
        <v>30</v>
      </c>
      <c r="M208" s="1" t="s">
        <v>22</v>
      </c>
      <c r="T208" s="1" t="s">
        <v>76</v>
      </c>
      <c r="AC208" s="1" t="s">
        <v>105</v>
      </c>
      <c r="AH208" s="1" t="s">
        <v>88</v>
      </c>
      <c r="AK208" s="1" t="s">
        <v>89</v>
      </c>
      <c r="AR208" s="1" t="s">
        <v>90</v>
      </c>
    </row>
    <row r="209" spans="5:66" x14ac:dyDescent="0.25">
      <c r="E209" s="3" t="s">
        <v>672</v>
      </c>
      <c r="M209" s="3" t="s">
        <v>673</v>
      </c>
      <c r="T209" s="3" t="s">
        <v>674</v>
      </c>
      <c r="AC209" s="3" t="s">
        <v>675</v>
      </c>
      <c r="AH209" s="3" t="s">
        <v>676</v>
      </c>
      <c r="AK209" s="22" t="s">
        <v>687</v>
      </c>
      <c r="AR209" s="3" t="s">
        <v>677</v>
      </c>
      <c r="AY209" s="1" t="str">
        <f>SUBSTITUTE(BF209, "/", ".")</f>
        <v>0002751.4.10.08.2024</v>
      </c>
      <c r="BF209" s="1" t="s">
        <v>696</v>
      </c>
      <c r="BN209" s="3" t="str">
        <f>"update IFINOPL.dbo.REALIZATION set AGREEMENT_NO = '" &amp; TRIM(AY209) &amp; "', AGREEMENT_EXTERNAL_NO = '" &amp; TRIM(BF209) &amp; "', MOD_BY = 'Aryo Budi', MOD_DATE = getdate(), MOD_IP_ADDRESS = 'M-479111' where CODE = '" &amp; TRIM(E209) &amp; "';"</f>
        <v>update IFINOPL.dbo.REALIZATION set AGREEMENT_NO = '0002751.4.10.08.2024', AGREEMENT_EXTERNAL_NO = '0002751/4/10/08/2024', MOD_BY = 'Aryo Budi', MOD_DATE = getdate(), MOD_IP_ADDRESS = 'M-479111' where CODE = '2010.OPLRLZ.2409.000031';</v>
      </c>
    </row>
    <row r="210" spans="5:66" x14ac:dyDescent="0.25">
      <c r="E210" s="3" t="s">
        <v>678</v>
      </c>
      <c r="M210" s="3" t="s">
        <v>679</v>
      </c>
      <c r="T210" s="3" t="s">
        <v>680</v>
      </c>
      <c r="AC210" s="3" t="s">
        <v>675</v>
      </c>
      <c r="AH210" s="3" t="s">
        <v>676</v>
      </c>
      <c r="AK210" s="22" t="s">
        <v>688</v>
      </c>
      <c r="AR210" s="3" t="s">
        <v>677</v>
      </c>
      <c r="AY210" s="1" t="str">
        <f>SUBSTITUTE(BF210, "/", ".")</f>
        <v>0002753.4.10.08.2024</v>
      </c>
      <c r="BF210" s="1" t="s">
        <v>697</v>
      </c>
      <c r="BN210" s="3" t="str">
        <f>"update IFINOPL.dbo.REALIZATION set AGREEMENT_NO = '" &amp; TRIM(AY210) &amp; "', AGREEMENT_EXTERNAL_NO = '" &amp; TRIM(BF210) &amp; "', MOD_BY = 'Aryo Budi', MOD_DATE = getdate(), MOD_IP_ADDRESS = 'M-479111' where CODE = '" &amp; TRIM(E210) &amp; "';"</f>
        <v>update IFINOPL.dbo.REALIZATION set AGREEMENT_NO = '0002753.4.10.08.2024', AGREEMENT_EXTERNAL_NO = '0002753/4/10/08/2024', MOD_BY = 'Aryo Budi', MOD_DATE = getdate(), MOD_IP_ADDRESS = 'M-479111' where CODE = '2010.OPLRLZ.2409.000032';</v>
      </c>
    </row>
    <row r="211" spans="5:66" x14ac:dyDescent="0.25">
      <c r="E211" s="3" t="s">
        <v>681</v>
      </c>
      <c r="M211" s="3" t="s">
        <v>682</v>
      </c>
      <c r="T211" s="3" t="s">
        <v>683</v>
      </c>
      <c r="AC211" s="3" t="s">
        <v>675</v>
      </c>
      <c r="AH211" s="3" t="s">
        <v>676</v>
      </c>
      <c r="AK211" s="22" t="s">
        <v>689</v>
      </c>
      <c r="AR211" s="3" t="s">
        <v>677</v>
      </c>
      <c r="AY211" s="1" t="str">
        <f>SUBSTITUTE(BF211, "/", ".")</f>
        <v>0002754.4.10.08.2024</v>
      </c>
      <c r="BF211" s="1" t="s">
        <v>698</v>
      </c>
      <c r="BN211" s="3" t="str">
        <f>"update IFINOPL.dbo.REALIZATION set AGREEMENT_NO = '" &amp; TRIM(AY211) &amp; "', AGREEMENT_EXTERNAL_NO = '" &amp; TRIM(BF211) &amp; "', MOD_BY = 'Aryo Budi', MOD_DATE = getdate(), MOD_IP_ADDRESS = 'M-479111' where CODE = '" &amp; TRIM(E211) &amp; "';"</f>
        <v>update IFINOPL.dbo.REALIZATION set AGREEMENT_NO = '0002754.4.10.08.2024', AGREEMENT_EXTERNAL_NO = '0002754/4/10/08/2024', MOD_BY = 'Aryo Budi', MOD_DATE = getdate(), MOD_IP_ADDRESS = 'M-479111' where CODE = '2010.OPLRLZ.2409.000033';</v>
      </c>
    </row>
    <row r="212" spans="5:66" x14ac:dyDescent="0.25">
      <c r="E212" s="3" t="s">
        <v>684</v>
      </c>
      <c r="M212" s="3" t="s">
        <v>685</v>
      </c>
      <c r="T212" s="3" t="s">
        <v>686</v>
      </c>
      <c r="AC212" s="3" t="s">
        <v>675</v>
      </c>
      <c r="AH212" s="3" t="s">
        <v>676</v>
      </c>
      <c r="AK212" s="22" t="s">
        <v>690</v>
      </c>
      <c r="AR212" s="3" t="s">
        <v>677</v>
      </c>
      <c r="AY212" s="1" t="str">
        <f>SUBSTITUTE(BF212, "/", ".")</f>
        <v>0002755.4.10.08.2024</v>
      </c>
      <c r="BF212" s="1" t="s">
        <v>699</v>
      </c>
      <c r="BN212" s="3" t="str">
        <f>"update IFINOPL.dbo.REALIZATION set AGREEMENT_NO = '" &amp; TRIM(AY212) &amp; "', AGREEMENT_EXTERNAL_NO = '" &amp; TRIM(BF212) &amp; "', MOD_BY = 'Aryo Budi', MOD_DATE = getdate(), MOD_IP_ADDRESS = 'M-479111' where CODE = '" &amp; TRIM(E212) &amp; "';"</f>
        <v>update IFINOPL.dbo.REALIZATION set AGREEMENT_NO = '0002755.4.10.08.2024', AGREEMENT_EXTERNAL_NO = '0002755/4/10/08/2024', MOD_BY = 'Aryo Budi', MOD_DATE = getdate(), MOD_IP_ADDRESS = 'M-479111' where CODE = '2010.OPLRLZ.2409.000034';</v>
      </c>
    </row>
    <row r="214" spans="5:66" x14ac:dyDescent="0.25">
      <c r="E214" s="1" t="s">
        <v>2</v>
      </c>
    </row>
    <row r="299" spans="5:5" x14ac:dyDescent="0.25">
      <c r="E299" s="1" t="s">
        <v>3</v>
      </c>
    </row>
    <row r="384" spans="5:5" x14ac:dyDescent="0.25">
      <c r="E384" s="13" t="s">
        <v>700</v>
      </c>
    </row>
    <row r="385" spans="5:5" x14ac:dyDescent="0.25">
      <c r="E385" t="s">
        <v>701</v>
      </c>
    </row>
    <row r="386" spans="5:5" x14ac:dyDescent="0.25">
      <c r="E386"/>
    </row>
    <row r="407" spans="3:5" x14ac:dyDescent="0.25">
      <c r="C407" s="12">
        <v>0</v>
      </c>
      <c r="E407" s="1" t="s">
        <v>669</v>
      </c>
    </row>
    <row r="408" spans="3:5" x14ac:dyDescent="0.25">
      <c r="E408" s="3" t="s">
        <v>784</v>
      </c>
    </row>
    <row r="409" spans="3:5" x14ac:dyDescent="0.25">
      <c r="E409" s="1" t="s">
        <v>785</v>
      </c>
    </row>
    <row r="410" spans="3:5" x14ac:dyDescent="0.25">
      <c r="E410" s="3" t="s">
        <v>93</v>
      </c>
    </row>
    <row r="413" spans="3:5" x14ac:dyDescent="0.25">
      <c r="E413" s="21" t="s">
        <v>77</v>
      </c>
    </row>
    <row r="414" spans="3:5" x14ac:dyDescent="0.25">
      <c r="E414" s="3" t="s">
        <v>97</v>
      </c>
    </row>
    <row r="416" spans="3:5" x14ac:dyDescent="0.25">
      <c r="E416" s="21" t="s">
        <v>99</v>
      </c>
    </row>
    <row r="417" spans="5:5" x14ac:dyDescent="0.25">
      <c r="E417" s="3" t="s">
        <v>116</v>
      </c>
    </row>
    <row r="419" spans="5:5" x14ac:dyDescent="0.25">
      <c r="E419" s="21" t="s">
        <v>100</v>
      </c>
    </row>
    <row r="420" spans="5:5" x14ac:dyDescent="0.25">
      <c r="E420" s="3" t="s">
        <v>786</v>
      </c>
    </row>
    <row r="422" spans="5:5" x14ac:dyDescent="0.25">
      <c r="E422" s="21" t="s">
        <v>50</v>
      </c>
    </row>
    <row r="423" spans="5:5" x14ac:dyDescent="0.25">
      <c r="E423" s="3" t="s">
        <v>787</v>
      </c>
    </row>
    <row r="424" spans="5:5" x14ac:dyDescent="0.25">
      <c r="E424" s="1" t="s">
        <v>788</v>
      </c>
    </row>
    <row r="425" spans="5:5" x14ac:dyDescent="0.25">
      <c r="E425" s="1" t="s">
        <v>789</v>
      </c>
    </row>
    <row r="426" spans="5:5" x14ac:dyDescent="0.25">
      <c r="E426" s="1" t="s">
        <v>790</v>
      </c>
    </row>
    <row r="428" spans="5:5" x14ac:dyDescent="0.25">
      <c r="E428" s="3" t="s">
        <v>791</v>
      </c>
    </row>
    <row r="430" spans="5:5" x14ac:dyDescent="0.25">
      <c r="E430" s="21" t="s">
        <v>51</v>
      </c>
    </row>
    <row r="431" spans="5:5" x14ac:dyDescent="0.25">
      <c r="E431" s="3" t="s">
        <v>792</v>
      </c>
    </row>
    <row r="433" spans="5:21" x14ac:dyDescent="0.25">
      <c r="E433" s="21" t="s">
        <v>53</v>
      </c>
    </row>
    <row r="434" spans="5:21" x14ac:dyDescent="0.25">
      <c r="E434" s="3" t="s">
        <v>135</v>
      </c>
    </row>
    <row r="436" spans="5:21" x14ac:dyDescent="0.25">
      <c r="E436" s="21" t="s">
        <v>52</v>
      </c>
    </row>
    <row r="437" spans="5:21" x14ac:dyDescent="0.25">
      <c r="E437" s="3" t="s">
        <v>135</v>
      </c>
    </row>
    <row r="439" spans="5:21" x14ac:dyDescent="0.25">
      <c r="E439" s="6" t="s">
        <v>0</v>
      </c>
      <c r="F439" s="7"/>
      <c r="G439" s="7"/>
      <c r="H439" s="7"/>
      <c r="I439" s="7"/>
      <c r="J439" s="7"/>
      <c r="K439" s="7"/>
      <c r="L439" s="7"/>
      <c r="M439" s="7"/>
      <c r="N439" s="7"/>
      <c r="O439" s="7"/>
      <c r="P439" s="7"/>
      <c r="Q439" s="7"/>
      <c r="R439" s="7"/>
      <c r="S439" s="7"/>
      <c r="T439" s="7"/>
      <c r="U439" s="7"/>
    </row>
    <row r="440" spans="5:21" x14ac:dyDescent="0.25">
      <c r="E440" s="6" t="s">
        <v>793</v>
      </c>
      <c r="F440" s="7"/>
      <c r="G440" s="7"/>
      <c r="H440" s="7"/>
      <c r="I440" s="7"/>
      <c r="J440" s="7"/>
      <c r="K440" s="7"/>
      <c r="L440" s="7"/>
      <c r="M440" s="7"/>
      <c r="N440" s="7"/>
      <c r="O440" s="7"/>
      <c r="P440" s="7"/>
      <c r="Q440" s="7"/>
      <c r="R440" s="7"/>
      <c r="S440" s="7"/>
      <c r="T440" s="7"/>
      <c r="U440" s="7"/>
    </row>
    <row r="441" spans="5:21" x14ac:dyDescent="0.25">
      <c r="E441" s="6" t="s">
        <v>79</v>
      </c>
      <c r="F441" s="7"/>
      <c r="G441" s="7"/>
      <c r="H441" s="7"/>
      <c r="I441" s="7"/>
      <c r="J441" s="7"/>
      <c r="K441" s="7"/>
      <c r="L441" s="7"/>
      <c r="M441" s="7"/>
      <c r="N441" s="7"/>
      <c r="O441" s="7"/>
      <c r="P441" s="7"/>
      <c r="Q441" s="7"/>
      <c r="R441" s="7"/>
      <c r="S441" s="7"/>
      <c r="T441" s="7"/>
      <c r="U441" s="7"/>
    </row>
    <row r="442" spans="5:21" x14ac:dyDescent="0.25">
      <c r="E442" s="6" t="s">
        <v>794</v>
      </c>
      <c r="F442" s="7"/>
      <c r="G442" s="7"/>
      <c r="H442" s="7"/>
      <c r="I442" s="7"/>
      <c r="J442" s="7"/>
      <c r="K442" s="7"/>
      <c r="L442" s="7"/>
      <c r="M442" s="7"/>
      <c r="N442" s="7"/>
      <c r="O442" s="7"/>
      <c r="P442" s="7"/>
      <c r="Q442" s="7"/>
      <c r="R442" s="7"/>
      <c r="S442" s="7"/>
      <c r="T442" s="7"/>
      <c r="U442" s="7"/>
    </row>
    <row r="443" spans="5:21" x14ac:dyDescent="0.25">
      <c r="E443" s="6" t="s">
        <v>80</v>
      </c>
      <c r="F443" s="7"/>
      <c r="G443" s="7"/>
      <c r="H443" s="7"/>
      <c r="I443" s="7"/>
      <c r="J443" s="7"/>
      <c r="K443" s="7"/>
      <c r="L443" s="7"/>
      <c r="M443" s="7"/>
      <c r="N443" s="7"/>
      <c r="O443" s="7"/>
      <c r="P443" s="7"/>
      <c r="Q443" s="7"/>
      <c r="R443" s="7"/>
      <c r="S443" s="7"/>
      <c r="T443" s="7"/>
      <c r="U443" s="7"/>
    </row>
    <row r="444" spans="5:21" x14ac:dyDescent="0.25">
      <c r="E444" s="6" t="s">
        <v>23</v>
      </c>
      <c r="F444" s="7"/>
      <c r="G444" s="7"/>
      <c r="H444" s="7"/>
      <c r="I444" s="7"/>
      <c r="J444" s="7"/>
      <c r="K444" s="7"/>
      <c r="L444" s="7"/>
      <c r="M444" s="7"/>
      <c r="N444" s="7"/>
      <c r="O444" s="7"/>
      <c r="P444" s="7"/>
      <c r="Q444" s="7"/>
      <c r="R444" s="7"/>
      <c r="S444" s="7"/>
      <c r="T444" s="7"/>
      <c r="U444" s="7"/>
    </row>
    <row r="445" spans="5:21" x14ac:dyDescent="0.25">
      <c r="E445" s="6" t="s">
        <v>795</v>
      </c>
      <c r="F445" s="7"/>
      <c r="G445" s="7"/>
      <c r="H445" s="7"/>
      <c r="I445" s="7"/>
      <c r="J445" s="7"/>
      <c r="K445" s="7"/>
      <c r="L445" s="7"/>
      <c r="M445" s="7"/>
      <c r="N445" s="7"/>
      <c r="O445" s="7"/>
      <c r="P445" s="7"/>
      <c r="Q445" s="7"/>
      <c r="R445" s="7"/>
      <c r="S445" s="7"/>
      <c r="T445" s="7"/>
      <c r="U445" s="7"/>
    </row>
    <row r="446" spans="5:21" x14ac:dyDescent="0.25">
      <c r="E446" s="6" t="s">
        <v>796</v>
      </c>
      <c r="F446" s="7"/>
      <c r="G446" s="7"/>
      <c r="H446" s="7"/>
      <c r="I446" s="7"/>
      <c r="J446" s="7"/>
      <c r="K446" s="7"/>
      <c r="L446" s="7"/>
      <c r="M446" s="7"/>
      <c r="N446" s="7"/>
      <c r="O446" s="7"/>
      <c r="P446" s="7"/>
      <c r="Q446" s="7"/>
      <c r="R446" s="7"/>
      <c r="S446" s="7"/>
      <c r="T446" s="7"/>
      <c r="U446" s="7"/>
    </row>
    <row r="447" spans="5:21" x14ac:dyDescent="0.25">
      <c r="E447" s="6" t="s">
        <v>797</v>
      </c>
      <c r="F447" s="7"/>
      <c r="G447" s="7"/>
      <c r="H447" s="7"/>
      <c r="I447" s="7"/>
      <c r="J447" s="7"/>
      <c r="K447" s="7"/>
      <c r="L447" s="7"/>
      <c r="M447" s="7"/>
      <c r="N447" s="7"/>
      <c r="O447" s="7"/>
      <c r="P447" s="7"/>
      <c r="Q447" s="7"/>
      <c r="R447" s="7"/>
      <c r="S447" s="7"/>
      <c r="T447" s="7"/>
      <c r="U447" s="7"/>
    </row>
    <row r="448" spans="5:21" x14ac:dyDescent="0.25">
      <c r="E448" s="6" t="s">
        <v>798</v>
      </c>
      <c r="F448" s="7"/>
      <c r="G448" s="7"/>
      <c r="H448" s="7"/>
      <c r="I448" s="7"/>
      <c r="J448" s="7"/>
      <c r="K448" s="7"/>
      <c r="L448" s="7"/>
      <c r="M448" s="7"/>
      <c r="N448" s="7"/>
      <c r="O448" s="7"/>
      <c r="P448" s="7"/>
      <c r="Q448" s="7"/>
      <c r="R448" s="7"/>
      <c r="S448" s="7"/>
      <c r="T448" s="7"/>
      <c r="U448" s="7"/>
    </row>
    <row r="449" spans="5:47" x14ac:dyDescent="0.25">
      <c r="E449" s="6" t="s">
        <v>799</v>
      </c>
      <c r="F449" s="7"/>
      <c r="G449" s="7"/>
      <c r="H449" s="7"/>
      <c r="I449" s="7"/>
      <c r="J449" s="7"/>
      <c r="K449" s="7"/>
      <c r="L449" s="7"/>
      <c r="M449" s="7"/>
      <c r="N449" s="7"/>
      <c r="O449" s="7"/>
      <c r="P449" s="7"/>
      <c r="Q449" s="7"/>
      <c r="R449" s="7"/>
      <c r="S449" s="7"/>
      <c r="T449" s="7"/>
      <c r="U449" s="7"/>
    </row>
    <row r="450" spans="5:47" x14ac:dyDescent="0.25">
      <c r="E450" s="6" t="s">
        <v>5</v>
      </c>
      <c r="F450" s="7"/>
      <c r="G450" s="7"/>
      <c r="H450" s="7"/>
      <c r="I450" s="7"/>
      <c r="J450" s="7"/>
      <c r="K450" s="7"/>
      <c r="L450" s="7"/>
      <c r="M450" s="7"/>
      <c r="N450" s="7"/>
      <c r="O450" s="7"/>
      <c r="P450" s="7"/>
      <c r="Q450" s="7"/>
      <c r="R450" s="7"/>
      <c r="S450" s="7"/>
      <c r="T450" s="7"/>
      <c r="U450" s="7"/>
    </row>
    <row r="452" spans="5:47" x14ac:dyDescent="0.25">
      <c r="E452" s="1" t="s">
        <v>122</v>
      </c>
      <c r="L452" s="1" t="s">
        <v>21</v>
      </c>
      <c r="P452" s="1" t="s">
        <v>800</v>
      </c>
      <c r="W452" s="1" t="s">
        <v>801</v>
      </c>
      <c r="AC452" s="1" t="s">
        <v>88</v>
      </c>
      <c r="AG452" s="1" t="s">
        <v>89</v>
      </c>
      <c r="AO452" s="1" t="s">
        <v>90</v>
      </c>
    </row>
    <row r="453" spans="5:47" x14ac:dyDescent="0.25">
      <c r="E453" s="3" t="s">
        <v>802</v>
      </c>
      <c r="L453" s="3" t="s">
        <v>788</v>
      </c>
      <c r="P453" s="22" t="s">
        <v>806</v>
      </c>
      <c r="W453" s="22" t="s">
        <v>807</v>
      </c>
      <c r="AC453" s="3" t="s">
        <v>106</v>
      </c>
      <c r="AG453" s="22" t="s">
        <v>805</v>
      </c>
      <c r="AH453" s="3" t="str">
        <f>TEXT(AG453, "yyyy-mm-dd hh:mm:ss")</f>
        <v>2024-08-15 18:38:40</v>
      </c>
      <c r="AO453" s="3" t="s">
        <v>107</v>
      </c>
      <c r="AU453" s="3" t="str">
        <f>"update IFINAMS.dbo.ASSET_VEHICLE set STNK_EXPIRED_DATE = '" &amp; W453 &amp; "', STNK_TAX_DATE = '" &amp; P453 &amp; "', MOD_BY = 'Aryo Budi', MOD_DATE = getdate(), MOD_IP_ADDRESS = 'M-479265' where ASSET_CODE = '" &amp; E453 &amp; "';"</f>
        <v>update IFINAMS.dbo.ASSET_VEHICLE set STNK_EXPIRED_DATE = '2029-07-24', STNK_TAX_DATE = '2025-07-24', MOD_BY = 'Aryo Budi', MOD_DATE = getdate(), MOD_IP_ADDRESS = 'M-479265' where ASSET_CODE = '2001.AST.2408.00003';</v>
      </c>
    </row>
    <row r="454" spans="5:47" x14ac:dyDescent="0.25">
      <c r="E454" s="3" t="s">
        <v>803</v>
      </c>
      <c r="L454" s="3" t="s">
        <v>789</v>
      </c>
      <c r="P454" s="22" t="s">
        <v>806</v>
      </c>
      <c r="W454" s="22" t="s">
        <v>807</v>
      </c>
      <c r="AC454" s="3" t="s">
        <v>106</v>
      </c>
      <c r="AG454" s="22" t="s">
        <v>805</v>
      </c>
      <c r="AH454" s="3" t="str">
        <f>TEXT(AG454, "yyyy-mm-dd hh:mm:ss")</f>
        <v>2024-08-15 18:38:40</v>
      </c>
      <c r="AO454" s="3" t="s">
        <v>107</v>
      </c>
      <c r="AU454" s="3" t="str">
        <f>"update IFINAMS.dbo.ASSET_VEHICLE set STNK_EXPIRED_DATE = '" &amp; W454 &amp; "', STNK_TAX_DATE = '" &amp; P454 &amp; "', MOD_BY = 'Aryo Budi', MOD_DATE = getdate(), MOD_IP_ADDRESS = 'M-479265' where ASSET_CODE = '" &amp; E454 &amp; "';"</f>
        <v>update IFINAMS.dbo.ASSET_VEHICLE set STNK_EXPIRED_DATE = '2029-07-24', STNK_TAX_DATE = '2025-07-24', MOD_BY = 'Aryo Budi', MOD_DATE = getdate(), MOD_IP_ADDRESS = 'M-479265' where ASSET_CODE = '2001.AST.2408.00004';</v>
      </c>
    </row>
    <row r="455" spans="5:47" x14ac:dyDescent="0.25">
      <c r="E455" s="3" t="s">
        <v>804</v>
      </c>
      <c r="L455" s="3" t="s">
        <v>790</v>
      </c>
      <c r="P455" s="22" t="s">
        <v>806</v>
      </c>
      <c r="W455" s="22" t="s">
        <v>807</v>
      </c>
      <c r="AC455" s="3" t="s">
        <v>106</v>
      </c>
      <c r="AG455" s="22" t="s">
        <v>805</v>
      </c>
      <c r="AH455" s="3" t="str">
        <f>TEXT(AG455, "yyyy-mm-dd hh:mm:ss")</f>
        <v>2024-08-15 18:38:40</v>
      </c>
      <c r="AO455" s="3" t="s">
        <v>107</v>
      </c>
      <c r="AU455" s="3" t="str">
        <f>"update IFINAMS.dbo.ASSET_VEHICLE set STNK_EXPIRED_DATE = '" &amp; W455 &amp; "', STNK_TAX_DATE = '" &amp; P455 &amp; "', MOD_BY = 'Aryo Budi', MOD_DATE = getdate(), MOD_IP_ADDRESS = 'M-479265' where ASSET_CODE = '" &amp; E455 &amp; "';"</f>
        <v>update IFINAMS.dbo.ASSET_VEHICLE set STNK_EXPIRED_DATE = '2029-07-24', STNK_TAX_DATE = '2025-07-24', MOD_BY = 'Aryo Budi', MOD_DATE = getdate(), MOD_IP_ADDRESS = 'M-479265' where ASSET_CODE = '2001.AST.2408.00005';</v>
      </c>
    </row>
    <row r="457" spans="5:47" x14ac:dyDescent="0.25">
      <c r="E457" s="1" t="s">
        <v>2</v>
      </c>
    </row>
    <row r="511" spans="5:5" x14ac:dyDescent="0.25">
      <c r="E511" s="1" t="s">
        <v>788</v>
      </c>
    </row>
    <row r="552" spans="5:5" x14ac:dyDescent="0.25">
      <c r="E552" s="1" t="s">
        <v>789</v>
      </c>
    </row>
    <row r="593" spans="5:5" x14ac:dyDescent="0.25">
      <c r="E593" s="1" t="s">
        <v>790</v>
      </c>
    </row>
    <row r="634" spans="5:5" x14ac:dyDescent="0.25">
      <c r="E634" s="1" t="s">
        <v>3</v>
      </c>
    </row>
    <row r="688" spans="5:5" x14ac:dyDescent="0.25">
      <c r="E688" s="1" t="s">
        <v>788</v>
      </c>
    </row>
    <row r="729" spans="5:5" customFormat="1" x14ac:dyDescent="0.25">
      <c r="E729" s="2" t="s">
        <v>789</v>
      </c>
    </row>
    <row r="730" spans="5:5" customFormat="1" x14ac:dyDescent="0.25"/>
    <row r="731" spans="5:5" customFormat="1" x14ac:dyDescent="0.25"/>
    <row r="732" spans="5:5" customFormat="1" x14ac:dyDescent="0.25"/>
    <row r="733" spans="5:5" customFormat="1" x14ac:dyDescent="0.25"/>
    <row r="734" spans="5:5" customFormat="1" x14ac:dyDescent="0.25"/>
    <row r="735" spans="5:5" customFormat="1" x14ac:dyDescent="0.25"/>
    <row r="736" spans="5:5" customFormat="1" x14ac:dyDescent="0.25"/>
    <row r="737" customFormat="1" x14ac:dyDescent="0.25"/>
    <row r="738" customFormat="1" x14ac:dyDescent="0.25"/>
    <row r="739" customFormat="1" x14ac:dyDescent="0.25"/>
    <row r="740" customFormat="1" x14ac:dyDescent="0.25"/>
    <row r="741" customFormat="1" x14ac:dyDescent="0.25"/>
    <row r="742" customFormat="1" x14ac:dyDescent="0.25"/>
    <row r="743" customFormat="1" x14ac:dyDescent="0.25"/>
    <row r="744" customFormat="1" x14ac:dyDescent="0.25"/>
    <row r="745" customFormat="1" x14ac:dyDescent="0.25"/>
    <row r="746" customFormat="1" x14ac:dyDescent="0.25"/>
    <row r="747" customFormat="1" x14ac:dyDescent="0.25"/>
    <row r="748" customFormat="1" x14ac:dyDescent="0.25"/>
    <row r="749" customFormat="1" x14ac:dyDescent="0.25"/>
    <row r="750" customFormat="1" x14ac:dyDescent="0.25"/>
    <row r="751" customFormat="1" x14ac:dyDescent="0.25"/>
    <row r="752" customFormat="1" x14ac:dyDescent="0.25"/>
    <row r="753" customFormat="1" x14ac:dyDescent="0.25"/>
    <row r="754" customFormat="1" x14ac:dyDescent="0.25"/>
    <row r="755" customFormat="1" x14ac:dyDescent="0.25"/>
    <row r="756" customFormat="1" x14ac:dyDescent="0.25"/>
    <row r="757" customFormat="1" x14ac:dyDescent="0.25"/>
    <row r="758" customFormat="1" x14ac:dyDescent="0.25"/>
    <row r="759" customFormat="1" x14ac:dyDescent="0.25"/>
    <row r="760" customFormat="1" x14ac:dyDescent="0.25"/>
    <row r="761" customFormat="1" x14ac:dyDescent="0.25"/>
    <row r="762" customFormat="1" x14ac:dyDescent="0.25"/>
    <row r="763" customFormat="1" x14ac:dyDescent="0.25"/>
    <row r="764" customFormat="1" x14ac:dyDescent="0.25"/>
    <row r="765" customFormat="1" x14ac:dyDescent="0.25"/>
    <row r="766" customFormat="1" x14ac:dyDescent="0.25"/>
    <row r="767" customFormat="1" x14ac:dyDescent="0.25"/>
    <row r="768" customFormat="1" x14ac:dyDescent="0.25"/>
    <row r="769" spans="5:5" customFormat="1" x14ac:dyDescent="0.25"/>
    <row r="770" spans="5:5" customFormat="1" x14ac:dyDescent="0.25">
      <c r="E770" s="2" t="s">
        <v>790</v>
      </c>
    </row>
    <row r="771" spans="5:5" customFormat="1" x14ac:dyDescent="0.25"/>
    <row r="772" spans="5:5" customFormat="1" x14ac:dyDescent="0.25"/>
    <row r="773" spans="5:5" customFormat="1" x14ac:dyDescent="0.25"/>
    <row r="774" spans="5:5" customFormat="1" x14ac:dyDescent="0.25"/>
    <row r="775" spans="5:5" customFormat="1" x14ac:dyDescent="0.25"/>
    <row r="776" spans="5:5" customFormat="1" x14ac:dyDescent="0.25"/>
    <row r="777" spans="5:5" customFormat="1" x14ac:dyDescent="0.25"/>
    <row r="778" spans="5:5" customFormat="1" x14ac:dyDescent="0.25"/>
    <row r="779" spans="5:5" customFormat="1" x14ac:dyDescent="0.25"/>
    <row r="780" spans="5:5" customFormat="1" x14ac:dyDescent="0.25"/>
    <row r="781" spans="5:5" customFormat="1" x14ac:dyDescent="0.25"/>
    <row r="782" spans="5:5" customFormat="1" x14ac:dyDescent="0.25"/>
    <row r="783" spans="5:5" customFormat="1" x14ac:dyDescent="0.25"/>
    <row r="784" spans="5:5" customFormat="1" x14ac:dyDescent="0.25"/>
    <row r="785" customFormat="1" x14ac:dyDescent="0.25"/>
    <row r="786" customFormat="1" x14ac:dyDescent="0.25"/>
    <row r="787" customFormat="1" x14ac:dyDescent="0.25"/>
    <row r="788" customFormat="1" x14ac:dyDescent="0.25"/>
    <row r="789" customFormat="1" x14ac:dyDescent="0.25"/>
    <row r="790" customFormat="1" x14ac:dyDescent="0.25"/>
    <row r="791" customFormat="1" x14ac:dyDescent="0.25"/>
    <row r="792" customFormat="1" x14ac:dyDescent="0.25"/>
    <row r="793" customFormat="1" x14ac:dyDescent="0.25"/>
    <row r="794" customFormat="1" x14ac:dyDescent="0.25"/>
    <row r="795" customFormat="1" x14ac:dyDescent="0.25"/>
    <row r="796" customFormat="1" x14ac:dyDescent="0.25"/>
    <row r="797" customFormat="1" x14ac:dyDescent="0.25"/>
    <row r="798" customFormat="1" x14ac:dyDescent="0.25"/>
    <row r="799" customFormat="1" x14ac:dyDescent="0.25"/>
    <row r="800" customFormat="1" x14ac:dyDescent="0.25"/>
    <row r="801" spans="5:5" customFormat="1" x14ac:dyDescent="0.25"/>
    <row r="802" spans="5:5" customFormat="1" x14ac:dyDescent="0.25"/>
    <row r="803" spans="5:5" customFormat="1" x14ac:dyDescent="0.25"/>
    <row r="804" spans="5:5" customFormat="1" x14ac:dyDescent="0.25"/>
    <row r="805" spans="5:5" customFormat="1" x14ac:dyDescent="0.25"/>
    <row r="806" spans="5:5" customFormat="1" x14ac:dyDescent="0.25"/>
    <row r="807" spans="5:5" customFormat="1" x14ac:dyDescent="0.25"/>
    <row r="808" spans="5:5" customFormat="1" x14ac:dyDescent="0.25"/>
    <row r="809" spans="5:5" customFormat="1" x14ac:dyDescent="0.25"/>
    <row r="810" spans="5:5" customFormat="1" x14ac:dyDescent="0.25"/>
    <row r="811" spans="5:5" customFormat="1" x14ac:dyDescent="0.25">
      <c r="E811" s="13" t="s">
        <v>808</v>
      </c>
    </row>
    <row r="812" spans="5:5" customFormat="1" x14ac:dyDescent="0.25">
      <c r="E812" t="s">
        <v>809</v>
      </c>
    </row>
    <row r="813" spans="5:5" customFormat="1" x14ac:dyDescent="0.25"/>
    <row r="814" spans="5:5" customFormat="1" x14ac:dyDescent="0.25"/>
    <row r="815" spans="5:5" customFormat="1" x14ac:dyDescent="0.25"/>
    <row r="816" spans="5:5" customFormat="1" x14ac:dyDescent="0.25"/>
    <row r="817" spans="3:3" customFormat="1" x14ac:dyDescent="0.25"/>
    <row r="818" spans="3:3" customFormat="1" x14ac:dyDescent="0.25"/>
    <row r="819" spans="3:3" customFormat="1" x14ac:dyDescent="0.25"/>
    <row r="820" spans="3:3" customFormat="1" x14ac:dyDescent="0.25"/>
    <row r="821" spans="3:3" customFormat="1" x14ac:dyDescent="0.25"/>
    <row r="828" spans="3:3" x14ac:dyDescent="0.25">
      <c r="C828" s="4">
        <v>0</v>
      </c>
    </row>
  </sheetData>
  <hyperlinks>
    <hyperlink ref="E811" r:id="rId1" display="https://teams.microsoft.com/l/message/19:51216917-16fd-40c1-ade1-968cf868e456_c869a345-f176-4ecc-a5d1-ed669c946231@unq.gbl.spaces/1726737842200?context=%7B%22contextType%22%3A%22chat%22%7D" xr:uid="{6744495F-CDE3-48D3-9A90-B91281312BEF}"/>
    <hyperlink ref="E384" r:id="rId2" display="https://teams.microsoft.com/l/message/19:c869a345-f176-4ecc-a5d1-ed669c946231_d0471559-2db6-4845-9095-5766a2d986aa@unq.gbl.spaces/1726718056078?context=%7B%22contextType%22%3A%22chat%22%7D" xr:uid="{E1312365-066D-48AF-A02C-014F38823C30}"/>
    <hyperlink ref="E7" r:id="rId3" display="https://teams.microsoft.com/l/message/19:3195fa4b-a675-4429-a61c-a711f2aea1aa_61243b28-6ee4-4835-8a90-c833332187b1@unq.gbl.spaces/1726712256036?context=%7B%22contextType%22%3A%22chat%22%7D" xr:uid="{25E5E3AB-A6C6-4591-AEE2-99039F9DA24C}"/>
    <hyperlink ref="E149" r:id="rId4" display="https://teams.microsoft.com/l/message/19:3195fa4b-a675-4429-a61c-a711f2aea1aa_61243b28-6ee4-4835-8a90-c833332187b1@unq.gbl.spaces/1726720164230?context=%7B%22contextType%22%3A%22chat%22%7D" xr:uid="{0CCDB164-901B-4E01-B8EE-DB905F854468}"/>
  </hyperlinks>
  <pageMargins left="0.7" right="0.7" top="0.75" bottom="0.75" header="0.3" footer="0.3"/>
  <drawing r:id="rId5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85C1F-DC54-47AE-ADF2-EA985C87FC4B}">
  <dimension ref="B2:C4"/>
  <sheetViews>
    <sheetView zoomScale="85" zoomScaleNormal="85" workbookViewId="0">
      <selection activeCell="B2" sqref="B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810</v>
      </c>
    </row>
    <row r="4" spans="2:3" x14ac:dyDescent="0.25">
      <c r="C4" s="4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8369FE-514E-42E8-8752-FAD7A3142B61}">
  <dimension ref="B2:C4"/>
  <sheetViews>
    <sheetView zoomScale="85" zoomScaleNormal="85" workbookViewId="0">
      <selection activeCell="BF22" sqref="BF22"/>
    </sheetView>
  </sheetViews>
  <sheetFormatPr defaultColWidth="2.85546875" defaultRowHeight="15" x14ac:dyDescent="0.25"/>
  <cols>
    <col min="1" max="16384" width="2.85546875" style="3"/>
  </cols>
  <sheetData>
    <row r="2" spans="2:3" x14ac:dyDescent="0.25">
      <c r="B2" s="1" t="s">
        <v>119</v>
      </c>
      <c r="C2"/>
    </row>
    <row r="3" spans="2:3" x14ac:dyDescent="0.25">
      <c r="B3" s="16" t="s">
        <v>120</v>
      </c>
      <c r="C3"/>
    </row>
    <row r="4" spans="2:3" x14ac:dyDescent="0.25">
      <c r="B4"/>
      <c r="C4" s="4"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8538F-4189-4386-9D2C-C70ECF591481}">
  <dimension ref="B2:CW324"/>
  <sheetViews>
    <sheetView tabSelected="1" zoomScale="85" zoomScaleNormal="85" workbookViewId="0"/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236</v>
      </c>
    </row>
    <row r="4" spans="2:5" x14ac:dyDescent="0.25">
      <c r="C4" s="12">
        <v>0</v>
      </c>
      <c r="E4" s="1" t="s">
        <v>268</v>
      </c>
    </row>
    <row r="5" spans="2:5" x14ac:dyDescent="0.25">
      <c r="E5" s="3" t="s">
        <v>159</v>
      </c>
    </row>
    <row r="7" spans="2:5" x14ac:dyDescent="0.25">
      <c r="E7" s="13" t="s">
        <v>311</v>
      </c>
    </row>
    <row r="8" spans="2:5" x14ac:dyDescent="0.25">
      <c r="E8" t="s">
        <v>312</v>
      </c>
    </row>
    <row r="9" spans="2:5" x14ac:dyDescent="0.25">
      <c r="E9"/>
    </row>
    <row r="23" spans="5:37" x14ac:dyDescent="0.25">
      <c r="E23" s="1" t="s">
        <v>76</v>
      </c>
      <c r="N23" s="1" t="s">
        <v>2</v>
      </c>
      <c r="Y23" s="1" t="s">
        <v>3</v>
      </c>
    </row>
    <row r="25" spans="5:37" x14ac:dyDescent="0.25">
      <c r="E25" s="3" t="s">
        <v>313</v>
      </c>
      <c r="N25" s="3" t="s">
        <v>178</v>
      </c>
      <c r="Y25" s="3" t="s">
        <v>188</v>
      </c>
      <c r="AK25" s="3" t="str">
        <f t="shared" ref="AK25:AK45" si="0">"select '" &amp; TRIM(E25) &amp; "' AGREEMENT_NO, '" &amp; TRIM(N25) &amp; "' BILLING_TO_NPWP_OLD, '" &amp; TRIM(Y25) &amp; "' BILLING_TO_NPWP_NEW union all"</f>
        <v>select '0001882/4/08/02/2024' AGREEMENT_NO, '|654115625413000' BILLING_TO_NPWP_OLD, '|0654115625413000' BILLING_TO_NPWP_NEW union all</v>
      </c>
    </row>
    <row r="26" spans="5:37" x14ac:dyDescent="0.25">
      <c r="E26" s="3" t="s">
        <v>314</v>
      </c>
      <c r="N26" s="3" t="s">
        <v>178</v>
      </c>
      <c r="Y26" s="3" t="s">
        <v>188</v>
      </c>
      <c r="AK26" s="3" t="str">
        <f t="shared" si="0"/>
        <v>select '0001971/4/08/02/2024' AGREEMENT_NO, '|654115625413000' BILLING_TO_NPWP_OLD, '|0654115625413000' BILLING_TO_NPWP_NEW union all</v>
      </c>
    </row>
    <row r="27" spans="5:37" x14ac:dyDescent="0.25">
      <c r="E27" s="3" t="s">
        <v>315</v>
      </c>
      <c r="N27" s="3" t="s">
        <v>178</v>
      </c>
      <c r="Y27" s="3" t="s">
        <v>188</v>
      </c>
      <c r="AK27" s="3" t="str">
        <f t="shared" si="0"/>
        <v>select '0001972/4/08/02/2024' AGREEMENT_NO, '|654115625413000' BILLING_TO_NPWP_OLD, '|0654115625413000' BILLING_TO_NPWP_NEW union all</v>
      </c>
    </row>
    <row r="28" spans="5:37" x14ac:dyDescent="0.25">
      <c r="E28" s="3" t="s">
        <v>316</v>
      </c>
      <c r="N28" s="3" t="s">
        <v>178</v>
      </c>
      <c r="Y28" s="3" t="s">
        <v>188</v>
      </c>
      <c r="AK28" s="3" t="str">
        <f t="shared" si="0"/>
        <v>select '0002023/4/08/02/2024' AGREEMENT_NO, '|654115625413000' BILLING_TO_NPWP_OLD, '|0654115625413000' BILLING_TO_NPWP_NEW union all</v>
      </c>
    </row>
    <row r="29" spans="5:37" x14ac:dyDescent="0.25">
      <c r="E29" s="3" t="s">
        <v>317</v>
      </c>
      <c r="N29" s="3" t="s">
        <v>178</v>
      </c>
      <c r="Y29" s="3" t="s">
        <v>188</v>
      </c>
      <c r="AK29" s="3" t="str">
        <f t="shared" si="0"/>
        <v>select '0002162/4/08/04/2024' AGREEMENT_NO, '|654115625413000' BILLING_TO_NPWP_OLD, '|0654115625413000' BILLING_TO_NPWP_NEW union all</v>
      </c>
    </row>
    <row r="30" spans="5:37" x14ac:dyDescent="0.25">
      <c r="E30" s="3" t="s">
        <v>318</v>
      </c>
      <c r="N30" s="3" t="s">
        <v>178</v>
      </c>
      <c r="Y30" s="3" t="s">
        <v>188</v>
      </c>
      <c r="AK30" s="3" t="str">
        <f t="shared" si="0"/>
        <v>select '0002163/4/08/04/2024' AGREEMENT_NO, '|654115625413000' BILLING_TO_NPWP_OLD, '|0654115625413000' BILLING_TO_NPWP_NEW union all</v>
      </c>
    </row>
    <row r="31" spans="5:37" x14ac:dyDescent="0.25">
      <c r="E31" s="3" t="s">
        <v>319</v>
      </c>
      <c r="N31" s="3" t="s">
        <v>181</v>
      </c>
      <c r="Y31" s="3" t="s">
        <v>191</v>
      </c>
      <c r="AK31" s="3" t="str">
        <f t="shared" si="0"/>
        <v>select '0002235/4/01/05/2024' AGREEMENT_NO, '|017080169609000' BILLING_TO_NPWP_OLD, '|0017080169609000' BILLING_TO_NPWP_NEW union all</v>
      </c>
    </row>
    <row r="32" spans="5:37" x14ac:dyDescent="0.25">
      <c r="E32" s="3" t="s">
        <v>320</v>
      </c>
      <c r="N32" s="3" t="s">
        <v>220</v>
      </c>
      <c r="Y32" s="3" t="s">
        <v>221</v>
      </c>
      <c r="AK32" s="3" t="str">
        <f t="shared" si="0"/>
        <v>select '0002239/4/10/05/2024' AGREEMENT_NO, '|016743767092000' BILLING_TO_NPWP_OLD, '|0016743767092000' BILLING_TO_NPWP_NEW union all</v>
      </c>
    </row>
    <row r="33" spans="5:37" x14ac:dyDescent="0.25">
      <c r="E33" s="3" t="s">
        <v>321</v>
      </c>
      <c r="N33" s="3" t="s">
        <v>181</v>
      </c>
      <c r="Y33" s="3" t="s">
        <v>191</v>
      </c>
      <c r="AK33" s="3" t="str">
        <f t="shared" si="0"/>
        <v>select '0002330/4/01/05/2024' AGREEMENT_NO, '|017080169609000' BILLING_TO_NPWP_OLD, '|0017080169609000' BILLING_TO_NPWP_NEW union all</v>
      </c>
    </row>
    <row r="34" spans="5:37" x14ac:dyDescent="0.25">
      <c r="E34" s="3" t="s">
        <v>322</v>
      </c>
      <c r="N34" s="3" t="s">
        <v>342</v>
      </c>
      <c r="Y34" s="3" t="s">
        <v>372</v>
      </c>
      <c r="AK34" s="3" t="str">
        <f t="shared" si="0"/>
        <v>select '0002363/4/08/05/2024' AGREEMENT_NO, '|013132576073000' BILLING_TO_NPWP_OLD, '|0013132576073000' BILLING_TO_NPWP_NEW union all</v>
      </c>
    </row>
    <row r="35" spans="5:37" x14ac:dyDescent="0.25">
      <c r="E35" s="3" t="s">
        <v>323</v>
      </c>
      <c r="N35" s="3" t="s">
        <v>342</v>
      </c>
      <c r="Y35" s="3" t="s">
        <v>372</v>
      </c>
      <c r="AK35" s="3" t="str">
        <f t="shared" si="0"/>
        <v>select '0002364/4/08/05/2024' AGREEMENT_NO, '|013132576073000' BILLING_TO_NPWP_OLD, '|0013132576073000' BILLING_TO_NPWP_NEW union all</v>
      </c>
    </row>
    <row r="36" spans="5:37" x14ac:dyDescent="0.25">
      <c r="E36" s="3" t="s">
        <v>324</v>
      </c>
      <c r="N36" s="3" t="s">
        <v>183</v>
      </c>
      <c r="Y36" s="3" t="s">
        <v>193</v>
      </c>
      <c r="AK36" s="3" t="str">
        <f t="shared" si="0"/>
        <v>select '0002380/4/08/05/2024' AGREEMENT_NO, '|013040100073000' BILLING_TO_NPWP_OLD, '|0013040100073000' BILLING_TO_NPWP_NEW union all</v>
      </c>
    </row>
    <row r="37" spans="5:37" x14ac:dyDescent="0.25">
      <c r="E37" s="3" t="s">
        <v>325</v>
      </c>
      <c r="N37" s="3" t="s">
        <v>179</v>
      </c>
      <c r="Y37" s="3" t="s">
        <v>189</v>
      </c>
      <c r="AK37" s="3" t="str">
        <f t="shared" si="0"/>
        <v>select '0002610/4/10/07/2024' AGREEMENT_NO, '|013735303007000' BILLING_TO_NPWP_OLD, '|0013735303007000' BILLING_TO_NPWP_NEW union all</v>
      </c>
    </row>
    <row r="38" spans="5:37" x14ac:dyDescent="0.25">
      <c r="E38" s="3" t="s">
        <v>326</v>
      </c>
      <c r="N38" s="3" t="s">
        <v>177</v>
      </c>
      <c r="Y38" s="3" t="s">
        <v>187</v>
      </c>
      <c r="AK38" s="3" t="str">
        <f t="shared" si="0"/>
        <v>select '0002616/4/10/07/2024' AGREEMENT_NO, '|716337043451000' BILLING_TO_NPWP_OLD, '|0716337043451000' BILLING_TO_NPWP_NEW union all</v>
      </c>
    </row>
    <row r="39" spans="5:37" x14ac:dyDescent="0.25">
      <c r="E39" s="3" t="s">
        <v>327</v>
      </c>
      <c r="N39" s="3" t="s">
        <v>177</v>
      </c>
      <c r="Y39" s="3" t="s">
        <v>187</v>
      </c>
      <c r="AK39" s="3" t="str">
        <f t="shared" si="0"/>
        <v>select '0002617/4/10/07/2024' AGREEMENT_NO, '|716337043451000' BILLING_TO_NPWP_OLD, '|0716337043451000' BILLING_TO_NPWP_NEW union all</v>
      </c>
    </row>
    <row r="40" spans="5:37" x14ac:dyDescent="0.25">
      <c r="E40" s="3" t="s">
        <v>214</v>
      </c>
      <c r="N40" s="3" t="s">
        <v>343</v>
      </c>
      <c r="Y40" s="3" t="s">
        <v>215</v>
      </c>
      <c r="AK40" s="3" t="str">
        <f t="shared" si="0"/>
        <v>select '0002620/4/08/07/2024' AGREEMENT_NO, '|071090788245100' BILLING_TO_NPWP_OLD, '|0071090788245100' BILLING_TO_NPWP_NEW union all</v>
      </c>
    </row>
    <row r="41" spans="5:37" x14ac:dyDescent="0.25">
      <c r="E41" s="3" t="s">
        <v>328</v>
      </c>
      <c r="N41" s="3" t="s">
        <v>180</v>
      </c>
      <c r="Y41" s="3" t="s">
        <v>190</v>
      </c>
      <c r="AK41" s="3" t="str">
        <f t="shared" si="0"/>
        <v>select '0002632/4/10/07/2024' AGREEMENT_NO, '|010616316092000' BILLING_TO_NPWP_OLD, '|0010616316092000' BILLING_TO_NPWP_NEW union all</v>
      </c>
    </row>
    <row r="42" spans="5:37" x14ac:dyDescent="0.25">
      <c r="E42" s="3" t="s">
        <v>329</v>
      </c>
      <c r="N42" s="3" t="s">
        <v>184</v>
      </c>
      <c r="Y42" s="3" t="s">
        <v>194</v>
      </c>
      <c r="AK42" s="3" t="str">
        <f t="shared" si="0"/>
        <v>select '0002675/4/10/08/2024' AGREEMENT_NO, '|018700237056000' BILLING_TO_NPWP_OLD, '|0018700237056000' BILLING_TO_NPWP_NEW union all</v>
      </c>
    </row>
    <row r="43" spans="5:37" x14ac:dyDescent="0.25">
      <c r="E43" s="3" t="s">
        <v>330</v>
      </c>
      <c r="N43" s="3" t="s">
        <v>344</v>
      </c>
      <c r="Y43" s="3" t="s">
        <v>373</v>
      </c>
      <c r="AK43" s="3" t="str">
        <f t="shared" si="0"/>
        <v>select '0002707/4/38/08/2024' AGREEMENT_NO, '|317839322411000' BILLING_TO_NPWP_OLD, '|0317839322411000' BILLING_TO_NPWP_NEW union all</v>
      </c>
    </row>
    <row r="44" spans="5:37" x14ac:dyDescent="0.25">
      <c r="E44" s="3" t="s">
        <v>331</v>
      </c>
      <c r="N44" s="3" t="s">
        <v>181</v>
      </c>
      <c r="Y44" s="3" t="s">
        <v>191</v>
      </c>
      <c r="AK44" s="3" t="str">
        <f t="shared" si="0"/>
        <v>select '0002710/4/01/08/2024' AGREEMENT_NO, '|017080169609000' BILLING_TO_NPWP_OLD, '|0017080169609000' BILLING_TO_NPWP_NEW union all</v>
      </c>
    </row>
    <row r="45" spans="5:37" x14ac:dyDescent="0.25">
      <c r="E45" s="3" t="s">
        <v>332</v>
      </c>
      <c r="N45" s="3" t="s">
        <v>344</v>
      </c>
      <c r="Y45" s="3" t="s">
        <v>373</v>
      </c>
      <c r="AK45" s="3" t="str">
        <f t="shared" si="0"/>
        <v>select '0002738/4/38/08/2024' AGREEMENT_NO, '|317839322411000' BILLING_TO_NPWP_OLD, '|0317839322411000' BILLING_TO_NPWP_NEW union all</v>
      </c>
    </row>
    <row r="47" spans="5:37" x14ac:dyDescent="0.25">
      <c r="E47" s="3" t="s">
        <v>176</v>
      </c>
      <c r="N47" s="3" t="s">
        <v>333</v>
      </c>
      <c r="Y47" s="3" t="s">
        <v>334</v>
      </c>
      <c r="AK47" s="3" t="str">
        <f>"select '" &amp; TRIM(E47) &amp; "' AGREEMENT_NO, '" &amp; TRIM(N47) &amp; "' NPWP_NAME_OLD, '" &amp; TRIM(Y47) &amp; "' NPWP_NAME_NEW union all"</f>
        <v>select '0002578/4/38/07/2024' AGREEMENT_NO, 'JASA ANGKASA SEMESTA TBK' NPWP_NAME_OLD, 'PT. JASA ANGKASA SEMESTA TBK' NPWP_NAME_NEW union all</v>
      </c>
    </row>
    <row r="48" spans="5:37" x14ac:dyDescent="0.25">
      <c r="E48" s="3" t="s">
        <v>174</v>
      </c>
      <c r="N48" s="3" t="s">
        <v>335</v>
      </c>
      <c r="Y48" s="3" t="s">
        <v>336</v>
      </c>
      <c r="AK48" s="3" t="str">
        <f>"select '" &amp; TRIM(E48) &amp; "' AGREEMENT_NO, '" &amp; TRIM(N48) &amp; "' NPWP_NAME_OLD, '" &amp; TRIM(Y48) &amp; "' NPWP_NAME_NEW union all"</f>
        <v>select '0001132/4/01/09/2022' AGREEMENT_NO, 'ASIAKOMNET MULTIMEDIA' NPWP_NAME_OLD, 'PT. ASIAKOMNET MULTIMEDIA' NPWP_NAME_NEW union all</v>
      </c>
    </row>
    <row r="49" spans="5:101" x14ac:dyDescent="0.25">
      <c r="E49" s="3" t="s">
        <v>328</v>
      </c>
      <c r="N49" s="3" t="s">
        <v>337</v>
      </c>
      <c r="Y49" s="3" t="s">
        <v>338</v>
      </c>
      <c r="AK49" s="3" t="str">
        <f>"select '" &amp; TRIM(E49) &amp; "' AGREEMENT_NO, '" &amp; TRIM(N49) &amp; "' NPWP_NAME_OLD, '" &amp; TRIM(Y49) &amp; "' NPWP_NAME_NEW union all"</f>
        <v>select '0002632/4/10/07/2024' AGREEMENT_NO, 'NUTRICIA INDONESIA SEJAHTERA' NPWP_NAME_OLD, 'PT. NUTRICIA INDONESIA SEJAHTERA' NPWP_NAME_NEW union all</v>
      </c>
    </row>
    <row r="50" spans="5:101" x14ac:dyDescent="0.25">
      <c r="E50" s="3" t="s">
        <v>326</v>
      </c>
      <c r="N50" s="3" t="s">
        <v>172</v>
      </c>
      <c r="Y50" s="3" t="s">
        <v>173</v>
      </c>
      <c r="AK50" s="3" t="str">
        <f>"select '" &amp; TRIM(E50) &amp; "' AGREEMENT_NO, '" &amp; TRIM(N50) &amp; "' NPWP_NAME_OLD, '" &amp; TRIM(Y50) &amp; "' NPWP_NAME_NEW union all"</f>
        <v>select '0002616/4/10/07/2024' AGREEMENT_NO, 'SICEPAT EKSPRES INDONESIA' NPWP_NAME_OLD, 'PT. SICEPAT EKSPRES INDONESIA' NPWP_NAME_NEW union all</v>
      </c>
    </row>
    <row r="51" spans="5:101" x14ac:dyDescent="0.25">
      <c r="E51" s="3" t="s">
        <v>327</v>
      </c>
      <c r="N51" s="3" t="s">
        <v>172</v>
      </c>
      <c r="Y51" s="3" t="s">
        <v>173</v>
      </c>
      <c r="AK51" s="3" t="str">
        <f>"select '" &amp; TRIM(E51) &amp; "' AGREEMENT_NO, '" &amp; TRIM(N51) &amp; "' NPWP_NAME_OLD, '" &amp; TRIM(Y51) &amp; "' NPWP_NAME_NEW union all"</f>
        <v>select '0002617/4/10/07/2024' AGREEMENT_NO, 'SICEPAT EKSPRES INDONESIA' NPWP_NAME_OLD, 'PT. SICEPAT EKSPRES INDONESIA' NPWP_NAME_NEW union all</v>
      </c>
    </row>
    <row r="53" spans="5:101" x14ac:dyDescent="0.25">
      <c r="E53" s="3" t="s">
        <v>339</v>
      </c>
      <c r="N53" s="3" t="s">
        <v>340</v>
      </c>
      <c r="Y53" s="3" t="s">
        <v>341</v>
      </c>
      <c r="AK53" s="3" t="str">
        <f>"select '" &amp; TRIM(E53) &amp; "' AGREEMENT_NO, '" &amp; TRIM(N53) &amp; "' NPWP_ADDRESS_OLD, '" &amp; TRIM(Y53) &amp; "' NPWP_ADDRESS_NEW union all"</f>
        <v>select '0002584/4/10/07/2024' AGREEMENT_NO, 'GEDUNG GRAHA 55 LANTAI 3, JALAN TANAH ABANG II PETOJO SELATAN, GAMBIR KOTA ADM. JAKARTA PUSAT DKI JAKARTA' NPWP_ADDRESS_OLD, 'GEDUNG GRAHA 55 LANTAI 3, JALAN TANAH ABANG II BLOK - NOMOR 57 RT:000 RW:000 Kel.PETOJO SELATAN, Kec.GAMBIR, KOTA ADM. JAKARTA PUSAT, DKI JAKARTA, 10160' NPWP_ADDRESS_NEW union all</v>
      </c>
    </row>
    <row r="56" spans="5:101" x14ac:dyDescent="0.25">
      <c r="E56" s="14" t="s">
        <v>160</v>
      </c>
      <c r="F56" s="15"/>
      <c r="G56" s="15"/>
      <c r="H56" s="15"/>
      <c r="I56" s="15"/>
      <c r="J56" s="15"/>
      <c r="K56" s="15"/>
      <c r="L56" s="15"/>
      <c r="M56" s="15"/>
      <c r="N56" s="15"/>
      <c r="O56" s="15"/>
      <c r="P56" s="15"/>
      <c r="Q56" s="15"/>
      <c r="R56" s="15"/>
      <c r="S56" s="15"/>
      <c r="T56" s="15"/>
      <c r="U56" s="15"/>
      <c r="V56" s="15"/>
      <c r="W56" s="15"/>
      <c r="X56" s="15"/>
      <c r="Y56" s="15"/>
      <c r="Z56" s="15"/>
      <c r="AA56" s="15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/>
      <c r="BC56"/>
      <c r="BD56"/>
      <c r="BE56"/>
      <c r="BF56"/>
      <c r="BG56"/>
      <c r="BH56"/>
      <c r="BI56"/>
      <c r="BJ56"/>
      <c r="BK56"/>
      <c r="BL56"/>
      <c r="BM56"/>
      <c r="BN56"/>
      <c r="BO56"/>
      <c r="BP56"/>
      <c r="BQ56"/>
      <c r="BR56"/>
      <c r="BS56"/>
      <c r="BT56"/>
      <c r="BU56"/>
      <c r="BV56"/>
      <c r="BW56"/>
      <c r="BX56"/>
      <c r="BY56"/>
      <c r="BZ56"/>
      <c r="CA56"/>
      <c r="CB56"/>
      <c r="CC56"/>
      <c r="CD56"/>
      <c r="CE56"/>
      <c r="CF56"/>
      <c r="CG56"/>
      <c r="CH56"/>
      <c r="CI56"/>
      <c r="CJ56"/>
      <c r="CK56"/>
      <c r="CL56"/>
      <c r="CM56"/>
      <c r="CN56"/>
      <c r="CO56"/>
      <c r="CP56"/>
      <c r="CQ56"/>
      <c r="CR56"/>
      <c r="CS56"/>
      <c r="CT56"/>
      <c r="CU56"/>
      <c r="CV56"/>
      <c r="CW56"/>
    </row>
    <row r="57" spans="5:101" customFormat="1" x14ac:dyDescent="0.25">
      <c r="E57" s="14" t="s">
        <v>161</v>
      </c>
      <c r="F57" s="15"/>
      <c r="G57" s="15"/>
      <c r="H57" s="15"/>
      <c r="I57" s="15"/>
      <c r="J57" s="15"/>
      <c r="K57" s="15"/>
      <c r="L57" s="15"/>
      <c r="M57" s="15"/>
      <c r="N57" s="15"/>
      <c r="O57" s="15"/>
      <c r="P57" s="15"/>
      <c r="Q57" s="15"/>
      <c r="R57" s="15"/>
      <c r="S57" s="15"/>
      <c r="T57" s="15"/>
      <c r="U57" s="15"/>
      <c r="V57" s="15"/>
      <c r="W57" s="15"/>
      <c r="X57" s="15"/>
      <c r="Y57" s="15"/>
      <c r="Z57" s="15"/>
      <c r="AA57" s="15"/>
    </row>
    <row r="58" spans="5:101" customFormat="1" x14ac:dyDescent="0.25">
      <c r="E58" s="14"/>
      <c r="F58" s="15"/>
      <c r="G58" s="15"/>
      <c r="H58" s="15"/>
      <c r="I58" s="15"/>
      <c r="J58" s="15"/>
      <c r="K58" s="15"/>
      <c r="L58" s="15"/>
      <c r="M58" s="15"/>
      <c r="N58" s="15"/>
      <c r="O58" s="15"/>
      <c r="P58" s="15"/>
      <c r="Q58" s="15"/>
      <c r="R58" s="15"/>
      <c r="S58" s="15"/>
      <c r="T58" s="15"/>
      <c r="U58" s="15"/>
      <c r="V58" s="15"/>
      <c r="W58" s="15"/>
      <c r="X58" s="15"/>
      <c r="Y58" s="15"/>
      <c r="Z58" s="15"/>
      <c r="AA58" s="15"/>
    </row>
    <row r="59" spans="5:101" customFormat="1" x14ac:dyDescent="0.25">
      <c r="E59" s="14" t="s">
        <v>162</v>
      </c>
      <c r="F59" s="15"/>
      <c r="G59" s="15"/>
      <c r="H59" s="15"/>
      <c r="I59" s="15"/>
      <c r="J59" s="15"/>
      <c r="K59" s="15"/>
      <c r="L59" s="15"/>
      <c r="M59" s="15"/>
      <c r="N59" s="15"/>
      <c r="O59" s="15"/>
      <c r="P59" s="15"/>
      <c r="Q59" s="15"/>
      <c r="R59" s="15"/>
      <c r="S59" s="15"/>
      <c r="T59" s="15"/>
      <c r="U59" s="15"/>
      <c r="V59" s="15"/>
      <c r="W59" s="15"/>
      <c r="X59" s="15"/>
      <c r="Y59" s="15"/>
      <c r="Z59" s="15"/>
      <c r="AA59" s="15"/>
    </row>
    <row r="60" spans="5:101" customFormat="1" x14ac:dyDescent="0.25">
      <c r="E60" s="14" t="s">
        <v>163</v>
      </c>
      <c r="F60" s="15"/>
      <c r="G60" s="15"/>
      <c r="H60" s="15"/>
      <c r="I60" s="15"/>
      <c r="J60" s="15"/>
      <c r="K60" s="15"/>
      <c r="L60" s="15"/>
      <c r="M60" s="15"/>
      <c r="N60" s="15"/>
      <c r="O60" s="15"/>
      <c r="P60" s="15"/>
      <c r="Q60" s="15"/>
      <c r="R60" s="15"/>
      <c r="S60" s="15"/>
      <c r="T60" s="15"/>
      <c r="U60" s="15"/>
      <c r="V60" s="15"/>
      <c r="W60" s="15"/>
      <c r="X60" s="15"/>
      <c r="Y60" s="15"/>
      <c r="Z60" s="15"/>
      <c r="AA60" s="15"/>
    </row>
    <row r="61" spans="5:101" customFormat="1" x14ac:dyDescent="0.25">
      <c r="E61" s="14" t="s">
        <v>164</v>
      </c>
      <c r="F61" s="15"/>
      <c r="G61" s="15"/>
      <c r="H61" s="15"/>
      <c r="I61" s="15"/>
      <c r="J61" s="15"/>
      <c r="K61" s="15"/>
      <c r="L61" s="15"/>
      <c r="M61" s="15"/>
      <c r="N61" s="15"/>
      <c r="O61" s="15"/>
      <c r="P61" s="15"/>
      <c r="Q61" s="15"/>
      <c r="R61" s="15"/>
      <c r="S61" s="15"/>
      <c r="T61" s="15"/>
      <c r="U61" s="15"/>
      <c r="V61" s="15"/>
      <c r="W61" s="15"/>
      <c r="X61" s="15"/>
      <c r="Y61" s="15"/>
      <c r="Z61" s="15"/>
      <c r="AA61" s="15"/>
    </row>
    <row r="62" spans="5:101" customFormat="1" x14ac:dyDescent="0.25">
      <c r="E62" s="14"/>
      <c r="F62" s="15"/>
      <c r="G62" s="15"/>
      <c r="H62" s="15"/>
      <c r="I62" s="15"/>
      <c r="J62" s="15"/>
      <c r="K62" s="15"/>
      <c r="L62" s="15"/>
      <c r="M62" s="15"/>
      <c r="N62" s="15"/>
      <c r="O62" s="15"/>
      <c r="P62" s="15"/>
      <c r="Q62" s="15"/>
      <c r="R62" s="15"/>
      <c r="S62" s="15"/>
      <c r="T62" s="15"/>
      <c r="U62" s="15"/>
      <c r="V62" s="15"/>
      <c r="W62" s="15"/>
      <c r="X62" s="15"/>
      <c r="Y62" s="15"/>
      <c r="Z62" s="15"/>
      <c r="AA62" s="15"/>
    </row>
    <row r="63" spans="5:101" customFormat="1" x14ac:dyDescent="0.25">
      <c r="E63" s="14" t="s">
        <v>165</v>
      </c>
      <c r="F63" s="15"/>
      <c r="G63" s="15"/>
      <c r="H63" s="15"/>
      <c r="I63" s="15"/>
      <c r="J63" s="15"/>
      <c r="K63" s="15"/>
      <c r="L63" s="15"/>
      <c r="M63" s="15"/>
      <c r="N63" s="15"/>
      <c r="O63" s="15"/>
      <c r="P63" s="15"/>
      <c r="Q63" s="15"/>
      <c r="R63" s="15"/>
      <c r="S63" s="15"/>
      <c r="T63" s="15"/>
      <c r="U63" s="15"/>
      <c r="V63" s="15"/>
      <c r="W63" s="15"/>
      <c r="X63" s="15"/>
      <c r="Y63" s="15"/>
      <c r="Z63" s="15"/>
      <c r="AA63" s="15"/>
    </row>
    <row r="64" spans="5:101" customFormat="1" x14ac:dyDescent="0.25">
      <c r="E64" s="14" t="s">
        <v>166</v>
      </c>
      <c r="F64" s="15"/>
      <c r="G64" s="15"/>
      <c r="H64" s="15"/>
      <c r="I64" s="15"/>
      <c r="J64" s="15"/>
      <c r="K64" s="15"/>
      <c r="L64" s="15"/>
      <c r="M64" s="15"/>
      <c r="N64" s="15"/>
      <c r="O64" s="15"/>
      <c r="P64" s="15"/>
      <c r="Q64" s="15"/>
      <c r="R64" s="15"/>
      <c r="S64" s="15"/>
      <c r="T64" s="15"/>
      <c r="U64" s="15"/>
      <c r="V64" s="15"/>
      <c r="W64" s="15"/>
      <c r="X64" s="15"/>
      <c r="Y64" s="15"/>
      <c r="Z64" s="15"/>
      <c r="AA64" s="15"/>
    </row>
    <row r="65" spans="5:101" customFormat="1" x14ac:dyDescent="0.25">
      <c r="E65" s="14" t="s">
        <v>167</v>
      </c>
      <c r="F65" s="15"/>
      <c r="G65" s="15"/>
      <c r="H65" s="15"/>
      <c r="I65" s="15"/>
      <c r="J65" s="15"/>
      <c r="K65" s="15"/>
      <c r="L65" s="15"/>
      <c r="M65" s="15"/>
      <c r="N65" s="15"/>
      <c r="O65" s="15"/>
      <c r="P65" s="15"/>
      <c r="Q65" s="15"/>
      <c r="R65" s="15"/>
      <c r="S65" s="15"/>
      <c r="T65" s="15"/>
      <c r="U65" s="15"/>
      <c r="V65" s="15"/>
      <c r="W65" s="15"/>
      <c r="X65" s="15"/>
      <c r="Y65" s="15"/>
      <c r="Z65" s="15"/>
      <c r="AA65" s="15"/>
    </row>
    <row r="66" spans="5:101" customFormat="1" x14ac:dyDescent="0.25">
      <c r="E66" s="14"/>
      <c r="F66" s="15"/>
      <c r="G66" s="15"/>
      <c r="H66" s="15"/>
      <c r="I66" s="15"/>
      <c r="J66" s="15"/>
      <c r="K66" s="15"/>
      <c r="L66" s="15"/>
      <c r="M66" s="15"/>
      <c r="N66" s="15"/>
      <c r="O66" s="15"/>
      <c r="P66" s="15"/>
      <c r="Q66" s="15"/>
      <c r="R66" s="15"/>
      <c r="S66" s="15"/>
      <c r="T66" s="15"/>
      <c r="U66" s="15"/>
      <c r="V66" s="15"/>
      <c r="W66" s="15"/>
      <c r="X66" s="15"/>
      <c r="Y66" s="15"/>
      <c r="Z66" s="15"/>
      <c r="AA66" s="15"/>
    </row>
    <row r="67" spans="5:101" customFormat="1" x14ac:dyDescent="0.25">
      <c r="E67" s="14" t="s">
        <v>29</v>
      </c>
      <c r="F67" s="15"/>
      <c r="G67" s="15"/>
      <c r="H67" s="15"/>
      <c r="I67" s="15"/>
      <c r="J67" s="15"/>
      <c r="K67" s="15"/>
      <c r="L67" s="15"/>
      <c r="M67" s="15"/>
      <c r="N67" s="15"/>
      <c r="O67" s="15"/>
      <c r="P67" s="15"/>
      <c r="Q67" s="15"/>
      <c r="R67" s="15"/>
      <c r="S67" s="15"/>
      <c r="T67" s="15"/>
      <c r="U67" s="15"/>
      <c r="V67" s="15"/>
      <c r="W67" s="15"/>
      <c r="X67" s="15"/>
      <c r="Y67" s="15"/>
      <c r="Z67" s="15"/>
      <c r="AA67" s="15"/>
    </row>
    <row r="68" spans="5:101" customFormat="1" x14ac:dyDescent="0.25">
      <c r="E68" s="14"/>
      <c r="F68" s="15"/>
      <c r="G68" s="15"/>
      <c r="H68" s="15"/>
      <c r="I68" s="15"/>
      <c r="J68" s="15"/>
      <c r="K68" s="15"/>
      <c r="L68" s="15"/>
      <c r="M68" s="15"/>
      <c r="N68" s="15"/>
      <c r="O68" s="15"/>
      <c r="P68" s="15"/>
      <c r="Q68" s="15"/>
      <c r="R68" s="15"/>
      <c r="S68" s="15"/>
      <c r="T68" s="15"/>
      <c r="U68" s="15"/>
      <c r="V68" s="15"/>
      <c r="W68" s="15"/>
      <c r="X68" s="15"/>
      <c r="Y68" s="15"/>
      <c r="Z68" s="15"/>
      <c r="AA68" s="15"/>
    </row>
    <row r="69" spans="5:101" customFormat="1" x14ac:dyDescent="0.25">
      <c r="E69" s="14" t="s">
        <v>168</v>
      </c>
      <c r="F69" s="15"/>
      <c r="G69" s="15"/>
      <c r="H69" s="15"/>
      <c r="I69" s="15"/>
      <c r="J69" s="15"/>
      <c r="K69" s="15"/>
      <c r="L69" s="15"/>
      <c r="M69" s="15"/>
      <c r="N69" s="15"/>
      <c r="O69" s="15"/>
      <c r="P69" s="15"/>
      <c r="Q69" s="15"/>
      <c r="R69" s="15"/>
      <c r="S69" s="15"/>
      <c r="T69" s="15"/>
      <c r="U69" s="15"/>
      <c r="V69" s="15"/>
      <c r="W69" s="15"/>
      <c r="X69" s="15"/>
      <c r="Y69" s="15"/>
      <c r="Z69" s="15"/>
      <c r="AA69" s="15"/>
    </row>
    <row r="70" spans="5:101" customFormat="1" x14ac:dyDescent="0.25">
      <c r="E70" s="14"/>
      <c r="F70" s="15"/>
      <c r="G70" s="15"/>
      <c r="H70" s="15"/>
      <c r="I70" s="15"/>
      <c r="J70" s="15"/>
      <c r="K70" s="15"/>
      <c r="L70" s="15"/>
      <c r="M70" s="15"/>
      <c r="N70" s="15"/>
      <c r="O70" s="15"/>
      <c r="P70" s="15"/>
      <c r="Q70" s="15"/>
      <c r="R70" s="15"/>
      <c r="S70" s="15"/>
      <c r="T70" s="15"/>
      <c r="U70" s="15"/>
      <c r="V70" s="15"/>
      <c r="W70" s="15"/>
      <c r="X70" s="15"/>
      <c r="Y70" s="15"/>
      <c r="Z70" s="15"/>
      <c r="AA70" s="15"/>
    </row>
    <row r="71" spans="5:101" customFormat="1" x14ac:dyDescent="0.25">
      <c r="E71" s="24"/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  <c r="AA71" s="17"/>
      <c r="AB71" s="17"/>
      <c r="AC71" s="17"/>
      <c r="AD71" s="17"/>
      <c r="AE71" s="17"/>
      <c r="AF71" s="17"/>
      <c r="AG71" s="17"/>
      <c r="AH71" s="17"/>
      <c r="AI71" s="17"/>
      <c r="AJ71" s="17"/>
      <c r="AK71" s="17"/>
      <c r="AL71" s="17"/>
      <c r="AM71" s="17"/>
      <c r="AN71" s="17"/>
      <c r="AO71" s="17"/>
      <c r="AP71" s="17"/>
      <c r="AQ71" s="17"/>
      <c r="AR71" s="17"/>
      <c r="AS71" s="17"/>
      <c r="AT71" s="17"/>
      <c r="AU71" s="17"/>
      <c r="AV71" s="17"/>
      <c r="AW71" s="17"/>
      <c r="AX71" s="17"/>
      <c r="AY71" s="17"/>
      <c r="AZ71" s="17"/>
      <c r="BA71" s="17"/>
      <c r="BB71" s="17"/>
      <c r="BC71" s="17"/>
      <c r="BD71" s="17"/>
      <c r="BE71" s="17"/>
      <c r="BF71" s="17"/>
      <c r="BG71" s="17"/>
      <c r="BH71" s="17"/>
      <c r="BI71" s="17"/>
      <c r="BJ71" s="17"/>
      <c r="BK71" s="17"/>
      <c r="BL71" s="17"/>
      <c r="BM71" s="3"/>
      <c r="BN71" s="3"/>
      <c r="BO71" s="3"/>
      <c r="BP71" s="3"/>
      <c r="BQ71" s="3"/>
      <c r="BR71" s="3"/>
      <c r="BS71" s="3"/>
      <c r="BT71" s="3"/>
      <c r="BU71" s="3"/>
      <c r="BV71" s="3"/>
      <c r="BW71" s="3"/>
      <c r="BX71" s="3"/>
      <c r="BY71" s="3"/>
      <c r="BZ71" s="3"/>
      <c r="CA71" s="3"/>
      <c r="CB71" s="3"/>
      <c r="CC71" s="3"/>
      <c r="CD71" s="3"/>
      <c r="CE71" s="3"/>
      <c r="CF71" s="3"/>
      <c r="CG71" s="3"/>
      <c r="CH71" s="3"/>
      <c r="CI71" s="3"/>
      <c r="CJ71" s="3"/>
      <c r="CK71" s="3"/>
      <c r="CL71" s="3"/>
      <c r="CM71" s="3"/>
      <c r="CN71" s="3"/>
      <c r="CO71" s="3"/>
      <c r="CP71" s="3"/>
      <c r="CQ71" s="3"/>
      <c r="CR71" s="3"/>
      <c r="CS71" s="3"/>
      <c r="CT71" s="3"/>
      <c r="CU71" s="3"/>
      <c r="CV71" s="3"/>
      <c r="CW71" s="3"/>
    </row>
    <row r="72" spans="5:101" x14ac:dyDescent="0.25">
      <c r="E72" s="24"/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  <c r="AA72" s="17"/>
      <c r="AB72" s="17"/>
      <c r="AC72" s="17"/>
      <c r="AD72" s="17"/>
      <c r="AE72" s="17"/>
      <c r="AF72" s="17"/>
      <c r="AG72" s="17"/>
      <c r="AH72" s="17"/>
      <c r="AI72" s="17"/>
      <c r="AJ72" s="17"/>
      <c r="AK72" s="17"/>
      <c r="AL72" s="17"/>
      <c r="AM72" s="17"/>
      <c r="AN72" s="17"/>
      <c r="AO72" s="17"/>
      <c r="AP72" s="17"/>
      <c r="AQ72" s="17"/>
      <c r="AR72" s="17"/>
      <c r="AS72" s="17"/>
      <c r="AT72" s="17"/>
      <c r="AU72" s="17"/>
      <c r="AV72" s="17"/>
      <c r="AW72" s="17"/>
      <c r="AX72" s="17"/>
      <c r="AY72" s="17"/>
      <c r="AZ72" s="17"/>
      <c r="BA72" s="17"/>
      <c r="BB72" s="17"/>
      <c r="BC72" s="17"/>
      <c r="BD72" s="17"/>
      <c r="BE72" s="17"/>
      <c r="BF72" s="17"/>
      <c r="BG72" s="17"/>
      <c r="BH72" s="17"/>
      <c r="BI72" s="17"/>
      <c r="BJ72" s="17"/>
      <c r="BK72" s="17"/>
      <c r="BL72" s="17"/>
    </row>
    <row r="73" spans="5:101" x14ac:dyDescent="0.25">
      <c r="E73" s="24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  <c r="AA73" s="17"/>
      <c r="AB73" s="17"/>
      <c r="AC73" s="17"/>
      <c r="AD73" s="17"/>
      <c r="AE73" s="17"/>
      <c r="AF73" s="17"/>
      <c r="AG73" s="17"/>
      <c r="AH73" s="17"/>
      <c r="AI73" s="17"/>
      <c r="AJ73" s="17"/>
      <c r="AK73" s="17"/>
      <c r="AL73" s="17"/>
      <c r="AM73" s="17"/>
      <c r="AN73" s="17"/>
      <c r="AO73" s="17"/>
      <c r="AP73" s="17"/>
      <c r="AQ73" s="17"/>
      <c r="AR73" s="17"/>
      <c r="AS73" s="17"/>
      <c r="AT73" s="17"/>
      <c r="AU73" s="17"/>
      <c r="AV73" s="17"/>
      <c r="AW73" s="17"/>
      <c r="AX73" s="17"/>
      <c r="AY73" s="17"/>
      <c r="AZ73" s="17"/>
      <c r="BA73" s="17"/>
      <c r="BB73" s="17"/>
      <c r="BC73" s="17"/>
      <c r="BD73" s="17"/>
      <c r="BE73" s="17"/>
      <c r="BF73" s="17"/>
      <c r="BG73" s="17"/>
      <c r="BH73" s="17"/>
      <c r="BI73" s="17"/>
      <c r="BJ73" s="17"/>
      <c r="BK73" s="17"/>
      <c r="BL73" s="17"/>
    </row>
    <row r="74" spans="5:101" x14ac:dyDescent="0.25">
      <c r="E74" s="14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  <c r="AA74" s="7"/>
    </row>
    <row r="75" spans="5:101" x14ac:dyDescent="0.25">
      <c r="E75" s="14" t="s">
        <v>169</v>
      </c>
      <c r="F75" s="15"/>
      <c r="G75" s="15"/>
      <c r="H75" s="15"/>
      <c r="I75" s="15"/>
      <c r="J75" s="15"/>
      <c r="K75" s="15"/>
      <c r="L75" s="15"/>
      <c r="M75" s="15"/>
      <c r="N75" s="15"/>
      <c r="O75" s="15"/>
      <c r="P75" s="15"/>
      <c r="Q75" s="15"/>
      <c r="R75" s="15"/>
      <c r="S75" s="15"/>
      <c r="T75" s="15"/>
      <c r="U75" s="15"/>
      <c r="V75" s="15"/>
      <c r="W75" s="15"/>
      <c r="X75" s="15"/>
      <c r="Y75" s="15"/>
      <c r="Z75" s="15"/>
      <c r="AA75" s="15"/>
      <c r="AB75"/>
      <c r="AC75"/>
      <c r="AD75"/>
      <c r="AE75"/>
      <c r="AF75"/>
      <c r="AG75"/>
      <c r="AH75"/>
      <c r="AI75"/>
      <c r="AJ75"/>
      <c r="AK75"/>
      <c r="AL75"/>
      <c r="AM75"/>
      <c r="AN75"/>
      <c r="AO75"/>
      <c r="AP75"/>
      <c r="AQ75"/>
      <c r="AR75"/>
      <c r="AS75"/>
      <c r="AT75"/>
      <c r="AU75"/>
      <c r="AV75"/>
      <c r="AW75"/>
      <c r="AX75"/>
      <c r="AY75"/>
      <c r="AZ75"/>
      <c r="BA75"/>
      <c r="BB75"/>
      <c r="BC75"/>
      <c r="BD75"/>
      <c r="BE75"/>
      <c r="BF75"/>
      <c r="BG75"/>
      <c r="BH75"/>
      <c r="BI75"/>
      <c r="BJ75"/>
      <c r="BK75"/>
      <c r="BL75"/>
      <c r="BM75"/>
      <c r="BN75"/>
      <c r="BO75"/>
      <c r="BP75"/>
      <c r="BQ75"/>
      <c r="BR75"/>
    </row>
    <row r="76" spans="5:101" x14ac:dyDescent="0.25">
      <c r="E76" s="14" t="s">
        <v>170</v>
      </c>
      <c r="F76" s="15"/>
      <c r="G76" s="15"/>
      <c r="H76" s="15"/>
      <c r="I76" s="15"/>
      <c r="J76" s="15"/>
      <c r="K76" s="15"/>
      <c r="L76" s="15"/>
      <c r="M76" s="15"/>
      <c r="N76" s="15"/>
      <c r="O76" s="15"/>
      <c r="P76" s="15"/>
      <c r="Q76" s="15"/>
      <c r="R76" s="15"/>
      <c r="S76" s="15"/>
      <c r="T76" s="15"/>
      <c r="U76" s="15"/>
      <c r="V76" s="15"/>
      <c r="W76" s="15"/>
      <c r="X76" s="15"/>
      <c r="Y76" s="15"/>
      <c r="Z76" s="15"/>
      <c r="AA76" s="15"/>
      <c r="AB76"/>
      <c r="AC76"/>
      <c r="AD76"/>
      <c r="AE76"/>
      <c r="AF76"/>
      <c r="AG76"/>
      <c r="AH76"/>
      <c r="AI76"/>
      <c r="AJ76"/>
      <c r="AK76"/>
      <c r="AL76"/>
      <c r="AM76"/>
      <c r="AN76"/>
      <c r="AO76"/>
      <c r="AP76"/>
      <c r="AQ76"/>
      <c r="AR76"/>
      <c r="AS76"/>
      <c r="AT76"/>
      <c r="AU76"/>
      <c r="AV76"/>
      <c r="AW76"/>
      <c r="AX76"/>
      <c r="AY76"/>
      <c r="AZ76"/>
      <c r="BA76"/>
      <c r="BB76"/>
      <c r="BC76"/>
      <c r="BD76"/>
      <c r="BE76"/>
      <c r="BF76"/>
      <c r="BG76"/>
      <c r="BH76"/>
      <c r="BI76"/>
      <c r="BJ76"/>
      <c r="BK76"/>
      <c r="BL76"/>
      <c r="BM76"/>
      <c r="BN76"/>
      <c r="BO76"/>
      <c r="BP76"/>
      <c r="BQ76"/>
      <c r="BR76"/>
    </row>
    <row r="77" spans="5:101" x14ac:dyDescent="0.25">
      <c r="E77" s="14"/>
      <c r="F77" s="15"/>
      <c r="G77" s="15"/>
      <c r="H77" s="15"/>
      <c r="I77" s="15"/>
      <c r="J77" s="15"/>
      <c r="K77" s="15"/>
      <c r="L77" s="15"/>
      <c r="M77" s="15"/>
      <c r="N77" s="15"/>
      <c r="O77" s="15"/>
      <c r="P77" s="15"/>
      <c r="Q77" s="15"/>
      <c r="R77" s="15"/>
      <c r="S77" s="15"/>
      <c r="T77" s="15"/>
      <c r="U77" s="15"/>
      <c r="V77" s="15"/>
      <c r="W77" s="15"/>
      <c r="X77" s="15"/>
      <c r="Y77" s="15"/>
      <c r="Z77" s="15"/>
      <c r="AA77" s="15"/>
      <c r="AB77"/>
      <c r="AC77"/>
      <c r="AD77"/>
      <c r="AE77"/>
      <c r="AF77"/>
      <c r="AG77"/>
      <c r="AH77"/>
      <c r="AI77"/>
      <c r="AJ77"/>
      <c r="AK77"/>
      <c r="AL77"/>
      <c r="AM77"/>
      <c r="AN77"/>
      <c r="AO77"/>
      <c r="AP77"/>
      <c r="AQ77"/>
      <c r="AR77"/>
      <c r="AS77"/>
      <c r="AT77"/>
      <c r="AU77"/>
      <c r="AV77"/>
      <c r="AW77"/>
      <c r="AX77"/>
      <c r="AY77"/>
      <c r="AZ77"/>
      <c r="BA77"/>
      <c r="BB77"/>
      <c r="BC77"/>
      <c r="BD77"/>
      <c r="BE77"/>
      <c r="BF77"/>
      <c r="BG77"/>
      <c r="BH77"/>
      <c r="BI77"/>
      <c r="BJ77"/>
      <c r="BK77"/>
      <c r="BL77"/>
      <c r="BM77"/>
      <c r="BN77"/>
      <c r="BO77"/>
      <c r="BP77"/>
      <c r="BQ77"/>
      <c r="BR77"/>
    </row>
    <row r="78" spans="5:101" x14ac:dyDescent="0.25">
      <c r="E78" s="14" t="s">
        <v>171</v>
      </c>
      <c r="F78" s="15"/>
      <c r="G78" s="15"/>
      <c r="H78" s="15"/>
      <c r="I78" s="15"/>
      <c r="J78" s="15"/>
      <c r="K78" s="15"/>
      <c r="L78" s="15"/>
      <c r="M78" s="15"/>
      <c r="N78" s="15"/>
      <c r="O78" s="15"/>
      <c r="P78" s="15"/>
      <c r="Q78" s="15"/>
      <c r="R78" s="15"/>
      <c r="S78" s="15"/>
      <c r="T78" s="15"/>
      <c r="U78" s="15"/>
      <c r="V78" s="15"/>
      <c r="W78" s="15"/>
      <c r="X78" s="15"/>
      <c r="Y78" s="15"/>
      <c r="Z78" s="15"/>
      <c r="AA78" s="15"/>
      <c r="AB78"/>
      <c r="AC78"/>
      <c r="AD78"/>
      <c r="AE78"/>
      <c r="AF78"/>
      <c r="AG78"/>
      <c r="AH78"/>
      <c r="AI78"/>
      <c r="AJ78"/>
      <c r="AK78"/>
      <c r="AL78"/>
      <c r="AM78"/>
      <c r="AN78"/>
      <c r="AO78"/>
      <c r="AP78"/>
      <c r="AQ78"/>
      <c r="AR78"/>
      <c r="AS78"/>
      <c r="AT78"/>
      <c r="AU78"/>
      <c r="AV78"/>
      <c r="AW78"/>
      <c r="AX78"/>
      <c r="AY78"/>
      <c r="AZ78"/>
      <c r="BA78"/>
      <c r="BB78"/>
      <c r="BC78"/>
      <c r="BD78"/>
      <c r="BE78"/>
      <c r="BF78"/>
      <c r="BG78"/>
      <c r="BH78"/>
      <c r="BI78"/>
      <c r="BJ78"/>
      <c r="BK78"/>
      <c r="BL78"/>
      <c r="BM78"/>
      <c r="BN78"/>
      <c r="BO78"/>
      <c r="BP78"/>
      <c r="BQ78"/>
      <c r="BR78"/>
    </row>
    <row r="80" spans="5:101" x14ac:dyDescent="0.25">
      <c r="E80" s="1" t="s">
        <v>377</v>
      </c>
    </row>
    <row r="82" spans="5:38" x14ac:dyDescent="0.25">
      <c r="E82" s="1" t="s">
        <v>22</v>
      </c>
      <c r="M82" s="1" t="s">
        <v>198</v>
      </c>
      <c r="Y82" s="1" t="s">
        <v>199</v>
      </c>
    </row>
    <row r="83" spans="5:38" x14ac:dyDescent="0.25">
      <c r="E83" s="3" t="s">
        <v>174</v>
      </c>
      <c r="M83" s="19" t="s">
        <v>370</v>
      </c>
      <c r="Y83" s="3" t="s">
        <v>336</v>
      </c>
      <c r="AL83" s="3" t="str">
        <f>"update IFINOPL.dbo.AGREEMENT_ASSET set NPWP_NAME = '" &amp; TRIM(Y83) &amp; "' where AGREEMENT_NO = replace('" &amp; TRIM(E83) &amp; "', '/', '.');"</f>
        <v>update IFINOPL.dbo.AGREEMENT_ASSET set NPWP_NAME = 'PT. ASIAKOMNET MULTIMEDIA' where AGREEMENT_NO = replace('0001132/4/01/09/2022', '/', '.');</v>
      </c>
    </row>
    <row r="84" spans="5:38" x14ac:dyDescent="0.25">
      <c r="E84" s="3" t="s">
        <v>176</v>
      </c>
      <c r="M84" s="19" t="s">
        <v>371</v>
      </c>
      <c r="Y84" s="3" t="s">
        <v>334</v>
      </c>
      <c r="AL84" s="3" t="str">
        <f>"update IFINOPL.dbo.AGREEMENT_ASSET set NPWP_NAME = '" &amp; TRIM(Y84) &amp; "' where AGREEMENT_NO = replace('" &amp; TRIM(E84) &amp; "', '/', '.');"</f>
        <v>update IFINOPL.dbo.AGREEMENT_ASSET set NPWP_NAME = 'PT. JASA ANGKASA SEMESTA TBK' where AGREEMENT_NO = replace('0002578/4/38/07/2024', '/', '.');</v>
      </c>
    </row>
    <row r="85" spans="5:38" x14ac:dyDescent="0.25">
      <c r="E85" s="3" t="s">
        <v>326</v>
      </c>
      <c r="M85" s="3" t="s">
        <v>172</v>
      </c>
      <c r="Y85" s="3" t="s">
        <v>173</v>
      </c>
      <c r="AL85" s="3" t="str">
        <f>"update IFINOPL.dbo.AGREEMENT_ASSET set NPWP_NAME = '" &amp; TRIM(Y85) &amp; "' where AGREEMENT_NO = replace('" &amp; TRIM(E85) &amp; "', '/', '.');"</f>
        <v>update IFINOPL.dbo.AGREEMENT_ASSET set NPWP_NAME = 'PT. SICEPAT EKSPRES INDONESIA' where AGREEMENT_NO = replace('0002616/4/10/07/2024', '/', '.');</v>
      </c>
    </row>
    <row r="86" spans="5:38" x14ac:dyDescent="0.25">
      <c r="E86" s="3" t="s">
        <v>327</v>
      </c>
      <c r="M86" s="3" t="s">
        <v>172</v>
      </c>
      <c r="Y86" s="3" t="s">
        <v>173</v>
      </c>
      <c r="AL86" s="3" t="str">
        <f>"update IFINOPL.dbo.AGREEMENT_ASSET set NPWP_NAME = '" &amp; TRIM(Y86) &amp; "' where AGREEMENT_NO = replace('" &amp; TRIM(E86) &amp; "', '/', '.');"</f>
        <v>update IFINOPL.dbo.AGREEMENT_ASSET set NPWP_NAME = 'PT. SICEPAT EKSPRES INDONESIA' where AGREEMENT_NO = replace('0002617/4/10/07/2024', '/', '.');</v>
      </c>
    </row>
    <row r="87" spans="5:38" x14ac:dyDescent="0.25">
      <c r="E87" s="3" t="s">
        <v>328</v>
      </c>
      <c r="M87" s="3" t="s">
        <v>337</v>
      </c>
      <c r="Y87" s="3" t="s">
        <v>338</v>
      </c>
      <c r="AL87" s="3" t="str">
        <f>"update IFINOPL.dbo.AGREEMENT_ASSET set NPWP_NAME = '" &amp; TRIM(Y87) &amp; "' where AGREEMENT_NO = replace('" &amp; TRIM(E87) &amp; "', '/', '.');"</f>
        <v>update IFINOPL.dbo.AGREEMENT_ASSET set NPWP_NAME = 'PT. NUTRICIA INDONESIA SEJAHTERA' where AGREEMENT_NO = replace('0002632/4/10/07/2024', '/', '.');</v>
      </c>
    </row>
    <row r="89" spans="5:38" x14ac:dyDescent="0.25">
      <c r="E89" s="1" t="s">
        <v>22</v>
      </c>
      <c r="M89" s="1" t="s">
        <v>197</v>
      </c>
      <c r="Y89" s="1" t="s">
        <v>204</v>
      </c>
    </row>
    <row r="90" spans="5:38" x14ac:dyDescent="0.25">
      <c r="E90" s="3" t="s">
        <v>313</v>
      </c>
      <c r="M90" s="3" t="s">
        <v>178</v>
      </c>
      <c r="Y90" s="3" t="s">
        <v>188</v>
      </c>
      <c r="AL90" s="3" t="str">
        <f t="shared" ref="AL90:AL110" si="1">"update IFINOPL.dbo.AGREEMENT_ASSET set BILLING_TO_NPWP = '" &amp; SUBSTITUTE(TRIM(Y90), "|", "") &amp; "' where AGREEMENT_NO = replace('" &amp; TRIM(E90) &amp; "', '/', '.');"</f>
        <v>update IFINOPL.dbo.AGREEMENT_ASSET set BILLING_TO_NPWP = '0654115625413000' where AGREEMENT_NO = replace('0001882/4/08/02/2024', '/', '.');</v>
      </c>
    </row>
    <row r="91" spans="5:38" x14ac:dyDescent="0.25">
      <c r="E91" s="3" t="s">
        <v>314</v>
      </c>
      <c r="M91" s="3" t="s">
        <v>178</v>
      </c>
      <c r="Y91" s="3" t="s">
        <v>188</v>
      </c>
      <c r="AL91" s="3" t="str">
        <f t="shared" si="1"/>
        <v>update IFINOPL.dbo.AGREEMENT_ASSET set BILLING_TO_NPWP = '0654115625413000' where AGREEMENT_NO = replace('0001971/4/08/02/2024', '/', '.');</v>
      </c>
    </row>
    <row r="92" spans="5:38" x14ac:dyDescent="0.25">
      <c r="E92" s="3" t="s">
        <v>315</v>
      </c>
      <c r="M92" s="3" t="s">
        <v>178</v>
      </c>
      <c r="Y92" s="3" t="s">
        <v>188</v>
      </c>
      <c r="AL92" s="3" t="str">
        <f t="shared" si="1"/>
        <v>update IFINOPL.dbo.AGREEMENT_ASSET set BILLING_TO_NPWP = '0654115625413000' where AGREEMENT_NO = replace('0001972/4/08/02/2024', '/', '.');</v>
      </c>
    </row>
    <row r="93" spans="5:38" x14ac:dyDescent="0.25">
      <c r="E93" s="3" t="s">
        <v>316</v>
      </c>
      <c r="M93" s="3" t="s">
        <v>178</v>
      </c>
      <c r="Y93" s="3" t="s">
        <v>188</v>
      </c>
      <c r="AL93" s="3" t="str">
        <f t="shared" si="1"/>
        <v>update IFINOPL.dbo.AGREEMENT_ASSET set BILLING_TO_NPWP = '0654115625413000' where AGREEMENT_NO = replace('0002023/4/08/02/2024', '/', '.');</v>
      </c>
    </row>
    <row r="94" spans="5:38" x14ac:dyDescent="0.25">
      <c r="E94" s="3" t="s">
        <v>317</v>
      </c>
      <c r="M94" s="3" t="s">
        <v>178</v>
      </c>
      <c r="Y94" s="3" t="s">
        <v>188</v>
      </c>
      <c r="AL94" s="3" t="str">
        <f t="shared" si="1"/>
        <v>update IFINOPL.dbo.AGREEMENT_ASSET set BILLING_TO_NPWP = '0654115625413000' where AGREEMENT_NO = replace('0002162/4/08/04/2024', '/', '.');</v>
      </c>
    </row>
    <row r="95" spans="5:38" x14ac:dyDescent="0.25">
      <c r="E95" s="3" t="s">
        <v>318</v>
      </c>
      <c r="M95" s="3" t="s">
        <v>178</v>
      </c>
      <c r="Y95" s="3" t="s">
        <v>188</v>
      </c>
      <c r="AL95" s="3" t="str">
        <f t="shared" si="1"/>
        <v>update IFINOPL.dbo.AGREEMENT_ASSET set BILLING_TO_NPWP = '0654115625413000' where AGREEMENT_NO = replace('0002163/4/08/04/2024', '/', '.');</v>
      </c>
    </row>
    <row r="96" spans="5:38" x14ac:dyDescent="0.25">
      <c r="E96" s="3" t="s">
        <v>319</v>
      </c>
      <c r="M96" s="3" t="s">
        <v>200</v>
      </c>
      <c r="Y96" s="3" t="s">
        <v>191</v>
      </c>
      <c r="AL96" s="3" t="str">
        <f t="shared" si="1"/>
        <v>update IFINOPL.dbo.AGREEMENT_ASSET set BILLING_TO_NPWP = '0017080169609000' where AGREEMENT_NO = replace('0002235/4/01/05/2024', '/', '.');</v>
      </c>
    </row>
    <row r="97" spans="5:38" x14ac:dyDescent="0.25">
      <c r="E97" s="3" t="s">
        <v>320</v>
      </c>
      <c r="M97" s="3" t="s">
        <v>222</v>
      </c>
      <c r="Y97" s="3" t="s">
        <v>221</v>
      </c>
      <c r="AL97" s="3" t="str">
        <f t="shared" si="1"/>
        <v>update IFINOPL.dbo.AGREEMENT_ASSET set BILLING_TO_NPWP = '0016743767092000' where AGREEMENT_NO = replace('0002239/4/10/05/2024', '/', '.');</v>
      </c>
    </row>
    <row r="98" spans="5:38" x14ac:dyDescent="0.25">
      <c r="E98" s="3" t="s">
        <v>321</v>
      </c>
      <c r="M98" s="3" t="s">
        <v>200</v>
      </c>
      <c r="Y98" s="3" t="s">
        <v>191</v>
      </c>
      <c r="AL98" s="3" t="str">
        <f t="shared" si="1"/>
        <v>update IFINOPL.dbo.AGREEMENT_ASSET set BILLING_TO_NPWP = '0017080169609000' where AGREEMENT_NO = replace('0002330/4/01/05/2024', '/', '.');</v>
      </c>
    </row>
    <row r="99" spans="5:38" x14ac:dyDescent="0.25">
      <c r="E99" s="3" t="s">
        <v>322</v>
      </c>
      <c r="M99" s="3" t="s">
        <v>374</v>
      </c>
      <c r="Y99" s="3" t="s">
        <v>372</v>
      </c>
      <c r="AL99" s="3" t="str">
        <f t="shared" si="1"/>
        <v>update IFINOPL.dbo.AGREEMENT_ASSET set BILLING_TO_NPWP = '0013132576073000' where AGREEMENT_NO = replace('0002363/4/08/05/2024', '/', '.');</v>
      </c>
    </row>
    <row r="100" spans="5:38" x14ac:dyDescent="0.25">
      <c r="E100" s="3" t="s">
        <v>323</v>
      </c>
      <c r="M100" s="3" t="s">
        <v>374</v>
      </c>
      <c r="Y100" s="3" t="s">
        <v>372</v>
      </c>
      <c r="AL100" s="3" t="str">
        <f t="shared" si="1"/>
        <v>update IFINOPL.dbo.AGREEMENT_ASSET set BILLING_TO_NPWP = '0013132576073000' where AGREEMENT_NO = replace('0002364/4/08/05/2024', '/', '.');</v>
      </c>
    </row>
    <row r="101" spans="5:38" x14ac:dyDescent="0.25">
      <c r="E101" s="3" t="s">
        <v>324</v>
      </c>
      <c r="M101" s="3" t="s">
        <v>201</v>
      </c>
      <c r="Y101" s="3" t="s">
        <v>193</v>
      </c>
      <c r="AL101" s="3" t="str">
        <f t="shared" si="1"/>
        <v>update IFINOPL.dbo.AGREEMENT_ASSET set BILLING_TO_NPWP = '0013040100073000' where AGREEMENT_NO = replace('0002380/4/08/05/2024', '/', '.');</v>
      </c>
    </row>
    <row r="102" spans="5:38" x14ac:dyDescent="0.25">
      <c r="E102" s="3" t="s">
        <v>325</v>
      </c>
      <c r="M102" s="3" t="s">
        <v>179</v>
      </c>
      <c r="Y102" s="3" t="s">
        <v>189</v>
      </c>
      <c r="AL102" s="3" t="str">
        <f t="shared" si="1"/>
        <v>update IFINOPL.dbo.AGREEMENT_ASSET set BILLING_TO_NPWP = '0013735303007000' where AGREEMENT_NO = replace('0002610/4/10/07/2024', '/', '.');</v>
      </c>
    </row>
    <row r="103" spans="5:38" x14ac:dyDescent="0.25">
      <c r="E103" s="3" t="s">
        <v>326</v>
      </c>
      <c r="M103" s="3" t="s">
        <v>177</v>
      </c>
      <c r="Y103" s="3" t="s">
        <v>187</v>
      </c>
      <c r="AL103" s="3" t="str">
        <f t="shared" si="1"/>
        <v>update IFINOPL.dbo.AGREEMENT_ASSET set BILLING_TO_NPWP = '0716337043451000' where AGREEMENT_NO = replace('0002616/4/10/07/2024', '/', '.');</v>
      </c>
    </row>
    <row r="104" spans="5:38" x14ac:dyDescent="0.25">
      <c r="E104" s="3" t="s">
        <v>327</v>
      </c>
      <c r="M104" s="3" t="s">
        <v>177</v>
      </c>
      <c r="Y104" s="3" t="s">
        <v>187</v>
      </c>
      <c r="AL104" s="3" t="str">
        <f t="shared" si="1"/>
        <v>update IFINOPL.dbo.AGREEMENT_ASSET set BILLING_TO_NPWP = '0716337043451000' where AGREEMENT_NO = replace('0002617/4/10/07/2024', '/', '.');</v>
      </c>
    </row>
    <row r="105" spans="5:38" x14ac:dyDescent="0.25">
      <c r="E105" s="3" t="s">
        <v>214</v>
      </c>
      <c r="M105" s="3" t="s">
        <v>375</v>
      </c>
      <c r="Y105" s="3" t="s">
        <v>215</v>
      </c>
      <c r="AL105" s="3" t="str">
        <f t="shared" si="1"/>
        <v>update IFINOPL.dbo.AGREEMENT_ASSET set BILLING_TO_NPWP = '0071090788245100' where AGREEMENT_NO = replace('0002620/4/08/07/2024', '/', '.');</v>
      </c>
    </row>
    <row r="106" spans="5:38" x14ac:dyDescent="0.25">
      <c r="E106" s="3" t="s">
        <v>328</v>
      </c>
      <c r="M106" s="3" t="s">
        <v>180</v>
      </c>
      <c r="Y106" s="3" t="s">
        <v>190</v>
      </c>
      <c r="AL106" s="3" t="str">
        <f t="shared" si="1"/>
        <v>update IFINOPL.dbo.AGREEMENT_ASSET set BILLING_TO_NPWP = '0010616316092000' where AGREEMENT_NO = replace('0002632/4/10/07/2024', '/', '.');</v>
      </c>
    </row>
    <row r="107" spans="5:38" x14ac:dyDescent="0.25">
      <c r="E107" s="3" t="s">
        <v>329</v>
      </c>
      <c r="M107" s="3" t="s">
        <v>184</v>
      </c>
      <c r="Y107" s="3" t="s">
        <v>194</v>
      </c>
      <c r="AL107" s="3" t="str">
        <f t="shared" si="1"/>
        <v>update IFINOPL.dbo.AGREEMENT_ASSET set BILLING_TO_NPWP = '0018700237056000' where AGREEMENT_NO = replace('0002675/4/10/08/2024', '/', '.');</v>
      </c>
    </row>
    <row r="108" spans="5:38" x14ac:dyDescent="0.25">
      <c r="E108" s="3" t="s">
        <v>330</v>
      </c>
      <c r="M108" s="3" t="s">
        <v>376</v>
      </c>
      <c r="Y108" s="3" t="s">
        <v>373</v>
      </c>
      <c r="AL108" s="3" t="str">
        <f t="shared" si="1"/>
        <v>update IFINOPL.dbo.AGREEMENT_ASSET set BILLING_TO_NPWP = '0317839322411000' where AGREEMENT_NO = replace('0002707/4/38/08/2024', '/', '.');</v>
      </c>
    </row>
    <row r="109" spans="5:38" x14ac:dyDescent="0.25">
      <c r="E109" s="3" t="s">
        <v>331</v>
      </c>
      <c r="M109" s="3" t="s">
        <v>200</v>
      </c>
      <c r="Y109" s="3" t="s">
        <v>191</v>
      </c>
      <c r="AL109" s="3" t="str">
        <f t="shared" si="1"/>
        <v>update IFINOPL.dbo.AGREEMENT_ASSET set BILLING_TO_NPWP = '0017080169609000' where AGREEMENT_NO = replace('0002710/4/01/08/2024', '/', '.');</v>
      </c>
    </row>
    <row r="110" spans="5:38" x14ac:dyDescent="0.25">
      <c r="E110" s="3" t="s">
        <v>332</v>
      </c>
      <c r="M110" s="3" t="s">
        <v>376</v>
      </c>
      <c r="Y110" s="3" t="s">
        <v>373</v>
      </c>
      <c r="AL110" s="3" t="str">
        <f t="shared" si="1"/>
        <v>update IFINOPL.dbo.AGREEMENT_ASSET set BILLING_TO_NPWP = '0317839322411000' where AGREEMENT_NO = replace('0002738/4/38/08/2024', '/', '.');</v>
      </c>
    </row>
    <row r="112" spans="5:38" x14ac:dyDescent="0.25">
      <c r="E112" s="13" t="s">
        <v>378</v>
      </c>
    </row>
    <row r="113" spans="5:5" x14ac:dyDescent="0.25">
      <c r="E113" t="s">
        <v>379</v>
      </c>
    </row>
    <row r="114" spans="5:5" x14ac:dyDescent="0.25">
      <c r="E114"/>
    </row>
    <row r="135" spans="3:5" x14ac:dyDescent="0.25">
      <c r="C135" s="12">
        <v>0</v>
      </c>
      <c r="E135" s="1" t="s">
        <v>237</v>
      </c>
    </row>
    <row r="136" spans="3:5" x14ac:dyDescent="0.25">
      <c r="E136" s="3" t="s">
        <v>240</v>
      </c>
    </row>
    <row r="137" spans="3:5" x14ac:dyDescent="0.25">
      <c r="E137" s="1" t="s">
        <v>241</v>
      </c>
    </row>
    <row r="138" spans="3:5" x14ac:dyDescent="0.25">
      <c r="E138" s="3" t="s">
        <v>84</v>
      </c>
    </row>
    <row r="139" spans="3:5" x14ac:dyDescent="0.25">
      <c r="E139" s="3" t="s">
        <v>140</v>
      </c>
    </row>
    <row r="141" spans="3:5" x14ac:dyDescent="0.25">
      <c r="E141" s="13" t="s">
        <v>238</v>
      </c>
    </row>
    <row r="142" spans="3:5" x14ac:dyDescent="0.25">
      <c r="E142" t="s">
        <v>239</v>
      </c>
    </row>
    <row r="144" spans="3:5" x14ac:dyDescent="0.25">
      <c r="E144"/>
    </row>
    <row r="162" spans="5:50" x14ac:dyDescent="0.25">
      <c r="E162" s="3" t="s">
        <v>21</v>
      </c>
    </row>
    <row r="163" spans="5:50" x14ac:dyDescent="0.25">
      <c r="E163" s="1" t="s">
        <v>242</v>
      </c>
    </row>
    <row r="165" spans="5:50" x14ac:dyDescent="0.25">
      <c r="E165" s="3" t="s">
        <v>39</v>
      </c>
      <c r="U165" s="5" t="s">
        <v>42</v>
      </c>
      <c r="AI165" s="3" t="s">
        <v>45</v>
      </c>
    </row>
    <row r="166" spans="5:50" x14ac:dyDescent="0.25">
      <c r="E166" s="3" t="s">
        <v>40</v>
      </c>
      <c r="U166" s="5" t="s">
        <v>43</v>
      </c>
      <c r="AI166" s="3" t="s">
        <v>46</v>
      </c>
    </row>
    <row r="167" spans="5:50" x14ac:dyDescent="0.25">
      <c r="E167" s="3" t="s">
        <v>41</v>
      </c>
      <c r="U167" s="5" t="s">
        <v>44</v>
      </c>
      <c r="AI167" s="3" t="s">
        <v>47</v>
      </c>
    </row>
    <row r="169" spans="5:50" x14ac:dyDescent="0.25">
      <c r="E169" s="6" t="s">
        <v>0</v>
      </c>
      <c r="F169" s="7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  <c r="AA169" s="7"/>
      <c r="AD169" s="8" t="s">
        <v>6</v>
      </c>
      <c r="AE169" s="9"/>
      <c r="AF169" s="9"/>
      <c r="AG169" s="9"/>
      <c r="AH169" s="9"/>
      <c r="AI169" s="9"/>
      <c r="AJ169" s="9"/>
      <c r="AK169" s="9"/>
      <c r="AL169" s="9"/>
      <c r="AM169" s="9"/>
      <c r="AN169" s="9"/>
      <c r="AO169" s="9"/>
      <c r="AP169" s="9"/>
      <c r="AQ169" s="9"/>
      <c r="AR169" s="9"/>
      <c r="AS169" s="9"/>
      <c r="AT169" s="9"/>
      <c r="AU169" s="9"/>
      <c r="AV169" s="9"/>
      <c r="AW169" s="9"/>
      <c r="AX169" s="9"/>
    </row>
    <row r="170" spans="5:50" x14ac:dyDescent="0.25">
      <c r="E170" s="10" t="s">
        <v>131</v>
      </c>
      <c r="F170" s="7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  <c r="AA170" s="7"/>
      <c r="AD170" s="8"/>
      <c r="AE170" s="9"/>
      <c r="AF170" s="9"/>
      <c r="AG170" s="9"/>
      <c r="AH170" s="9"/>
      <c r="AI170" s="9"/>
      <c r="AJ170" s="9"/>
      <c r="AK170" s="9"/>
      <c r="AL170" s="9"/>
      <c r="AM170" s="9"/>
      <c r="AN170" s="9"/>
      <c r="AO170" s="9"/>
      <c r="AP170" s="9"/>
      <c r="AQ170" s="9"/>
      <c r="AR170" s="9"/>
      <c r="AS170" s="9"/>
      <c r="AT170" s="9"/>
      <c r="AU170" s="9"/>
      <c r="AV170" s="9"/>
      <c r="AW170" s="9"/>
      <c r="AX170" s="9"/>
    </row>
    <row r="171" spans="5:50" x14ac:dyDescent="0.25">
      <c r="E171" s="10" t="s">
        <v>243</v>
      </c>
      <c r="F171" s="7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  <c r="AA171" s="7"/>
      <c r="AD171" s="8" t="s">
        <v>26</v>
      </c>
      <c r="AE171" s="9"/>
      <c r="AF171" s="9"/>
      <c r="AG171" s="9"/>
      <c r="AH171" s="9"/>
      <c r="AI171" s="9"/>
      <c r="AJ171" s="9"/>
      <c r="AK171" s="9"/>
      <c r="AL171" s="9"/>
      <c r="AM171" s="9"/>
      <c r="AN171" s="9"/>
      <c r="AO171" s="9"/>
      <c r="AP171" s="9"/>
      <c r="AQ171" s="9"/>
      <c r="AR171" s="9"/>
      <c r="AS171" s="9"/>
      <c r="AT171" s="9"/>
      <c r="AU171" s="9"/>
      <c r="AV171" s="9"/>
      <c r="AW171" s="9"/>
      <c r="AX171" s="9"/>
    </row>
    <row r="172" spans="5:50" x14ac:dyDescent="0.25">
      <c r="E172" s="6" t="s">
        <v>79</v>
      </c>
      <c r="F172" s="7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  <c r="AA172" s="7"/>
      <c r="AD172" s="8" t="s">
        <v>7</v>
      </c>
      <c r="AE172" s="9"/>
      <c r="AF172" s="9"/>
      <c r="AG172" s="9"/>
      <c r="AH172" s="9"/>
      <c r="AI172" s="9"/>
      <c r="AJ172" s="9"/>
      <c r="AK172" s="9"/>
      <c r="AL172" s="9"/>
      <c r="AM172" s="9"/>
      <c r="AN172" s="9"/>
      <c r="AO172" s="9"/>
      <c r="AP172" s="9"/>
      <c r="AQ172" s="9"/>
      <c r="AR172" s="9"/>
      <c r="AS172" s="9"/>
      <c r="AT172" s="9"/>
      <c r="AU172" s="9"/>
      <c r="AV172" s="9"/>
      <c r="AW172" s="9"/>
      <c r="AX172" s="9"/>
    </row>
    <row r="173" spans="5:50" x14ac:dyDescent="0.25">
      <c r="E173" s="6" t="s">
        <v>130</v>
      </c>
      <c r="F173" s="7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  <c r="AA173" s="7"/>
      <c r="AD173" s="23" t="s">
        <v>258</v>
      </c>
      <c r="AE173" s="25"/>
      <c r="AF173" s="25"/>
      <c r="AG173" s="25"/>
      <c r="AH173" s="25"/>
      <c r="AI173" s="25"/>
      <c r="AJ173" s="25"/>
      <c r="AK173" s="25"/>
      <c r="AL173" s="25"/>
      <c r="AM173" s="25"/>
      <c r="AN173" s="25"/>
      <c r="AO173" s="25"/>
      <c r="AP173" s="25"/>
      <c r="AQ173" s="25"/>
      <c r="AR173" s="25"/>
      <c r="AS173" s="25"/>
      <c r="AT173" s="25"/>
      <c r="AU173" s="25"/>
      <c r="AV173" s="25"/>
      <c r="AW173" s="25"/>
      <c r="AX173" s="25"/>
    </row>
    <row r="174" spans="5:50" x14ac:dyDescent="0.25">
      <c r="E174" s="10" t="s">
        <v>137</v>
      </c>
      <c r="F174" s="7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  <c r="AA174" s="7"/>
      <c r="AD174" s="8" t="s">
        <v>95</v>
      </c>
      <c r="AE174" s="9"/>
      <c r="AF174" s="9"/>
      <c r="AG174" s="9"/>
      <c r="AH174" s="9"/>
      <c r="AI174" s="9"/>
      <c r="AJ174" s="9"/>
      <c r="AK174" s="9"/>
      <c r="AL174" s="9"/>
      <c r="AM174" s="9"/>
      <c r="AN174" s="9"/>
      <c r="AO174" s="9"/>
      <c r="AP174" s="9"/>
      <c r="AQ174" s="9"/>
      <c r="AR174" s="9"/>
      <c r="AS174" s="9"/>
      <c r="AT174" s="9"/>
      <c r="AU174" s="9"/>
      <c r="AV174" s="9"/>
      <c r="AW174" s="9"/>
      <c r="AX174" s="9"/>
    </row>
    <row r="175" spans="5:50" x14ac:dyDescent="0.25">
      <c r="E175" s="10" t="s">
        <v>114</v>
      </c>
      <c r="F175" s="7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  <c r="AA175" s="7"/>
      <c r="AD175" s="8" t="s">
        <v>255</v>
      </c>
      <c r="AE175" s="9"/>
      <c r="AF175" s="9"/>
      <c r="AG175" s="9"/>
      <c r="AH175" s="9"/>
      <c r="AI175" s="9"/>
      <c r="AJ175" s="9"/>
      <c r="AK175" s="9"/>
      <c r="AL175" s="9"/>
      <c r="AM175" s="9"/>
      <c r="AN175" s="9"/>
      <c r="AO175" s="9"/>
      <c r="AP175" s="9"/>
      <c r="AQ175" s="9"/>
      <c r="AR175" s="9"/>
      <c r="AS175" s="9"/>
      <c r="AT175" s="9"/>
      <c r="AU175" s="9"/>
      <c r="AV175" s="9"/>
      <c r="AW175" s="9"/>
      <c r="AX175" s="9"/>
    </row>
    <row r="176" spans="5:50" x14ac:dyDescent="0.25">
      <c r="E176" s="10" t="s">
        <v>244</v>
      </c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  <c r="AA176" s="7"/>
      <c r="AD176" s="8" t="s">
        <v>256</v>
      </c>
      <c r="AE176" s="9"/>
      <c r="AF176" s="9"/>
      <c r="AG176" s="9"/>
      <c r="AH176" s="9"/>
      <c r="AI176" s="9"/>
      <c r="AJ176" s="9"/>
      <c r="AK176" s="9"/>
      <c r="AL176" s="9"/>
      <c r="AM176" s="9"/>
      <c r="AN176" s="9"/>
      <c r="AO176" s="9"/>
      <c r="AP176" s="9"/>
      <c r="AQ176" s="9"/>
      <c r="AR176" s="9"/>
      <c r="AS176" s="9"/>
      <c r="AT176" s="9"/>
      <c r="AU176" s="9"/>
      <c r="AV176" s="9"/>
      <c r="AW176" s="9"/>
      <c r="AX176" s="9"/>
    </row>
    <row r="177" spans="5:50" x14ac:dyDescent="0.25">
      <c r="E177" s="10" t="s">
        <v>150</v>
      </c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  <c r="AA177" s="7"/>
      <c r="AD177" s="8" t="s">
        <v>257</v>
      </c>
      <c r="AE177" s="9"/>
      <c r="AF177" s="9"/>
      <c r="AG177" s="9"/>
      <c r="AH177" s="9"/>
      <c r="AI177" s="9"/>
      <c r="AJ177" s="9"/>
      <c r="AK177" s="9"/>
      <c r="AL177" s="9"/>
      <c r="AM177" s="9"/>
      <c r="AN177" s="9"/>
      <c r="AO177" s="9"/>
      <c r="AP177" s="9"/>
      <c r="AQ177" s="9"/>
      <c r="AR177" s="9"/>
      <c r="AS177" s="9"/>
      <c r="AT177" s="9"/>
      <c r="AU177" s="9"/>
      <c r="AV177" s="9"/>
      <c r="AW177" s="9"/>
      <c r="AX177" s="9"/>
    </row>
    <row r="178" spans="5:50" x14ac:dyDescent="0.25">
      <c r="E178" s="10" t="s">
        <v>151</v>
      </c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  <c r="AA178" s="7"/>
      <c r="AD178" s="8"/>
      <c r="AE178" s="9"/>
      <c r="AF178" s="9"/>
      <c r="AG178" s="9"/>
      <c r="AH178" s="9"/>
      <c r="AI178" s="9"/>
      <c r="AJ178" s="9"/>
      <c r="AK178" s="9"/>
      <c r="AL178" s="9"/>
      <c r="AM178" s="9"/>
      <c r="AN178" s="9"/>
      <c r="AO178" s="9"/>
      <c r="AP178" s="9"/>
      <c r="AQ178" s="9"/>
      <c r="AR178" s="9"/>
      <c r="AS178" s="9"/>
      <c r="AT178" s="9"/>
      <c r="AU178" s="9"/>
      <c r="AV178" s="9"/>
      <c r="AW178" s="9"/>
      <c r="AX178" s="9"/>
    </row>
    <row r="179" spans="5:50" x14ac:dyDescent="0.25">
      <c r="E179" s="18" t="s">
        <v>245</v>
      </c>
      <c r="F179" s="17"/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  <c r="AA179" s="17"/>
      <c r="AD179" s="8" t="s">
        <v>13</v>
      </c>
      <c r="AE179" s="9"/>
      <c r="AF179" s="9"/>
      <c r="AG179" s="9"/>
      <c r="AH179" s="9"/>
      <c r="AI179" s="9"/>
      <c r="AJ179" s="9"/>
      <c r="AK179" s="9"/>
      <c r="AL179" s="9"/>
      <c r="AM179" s="9"/>
      <c r="AN179" s="9"/>
      <c r="AO179" s="9"/>
      <c r="AP179" s="9"/>
      <c r="AQ179" s="9"/>
      <c r="AR179" s="9"/>
      <c r="AS179" s="9"/>
      <c r="AT179" s="9"/>
      <c r="AU179" s="9"/>
      <c r="AV179" s="9"/>
      <c r="AW179" s="9"/>
      <c r="AX179" s="9"/>
    </row>
    <row r="180" spans="5:50" x14ac:dyDescent="0.25">
      <c r="E180" s="10" t="s">
        <v>115</v>
      </c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  <c r="AA180" s="7"/>
      <c r="AD180" s="8" t="s">
        <v>8</v>
      </c>
      <c r="AE180" s="9"/>
      <c r="AF180" s="9"/>
      <c r="AG180" s="9"/>
      <c r="AH180" s="9"/>
      <c r="AI180" s="9"/>
      <c r="AJ180" s="9"/>
      <c r="AK180" s="9"/>
      <c r="AL180" s="9"/>
      <c r="AM180" s="9"/>
      <c r="AN180" s="9"/>
      <c r="AO180" s="9"/>
      <c r="AP180" s="9"/>
      <c r="AQ180" s="9"/>
      <c r="AR180" s="9"/>
      <c r="AS180" s="9"/>
      <c r="AT180" s="9"/>
      <c r="AU180" s="9"/>
      <c r="AV180" s="9"/>
      <c r="AW180" s="9"/>
      <c r="AX180" s="9"/>
    </row>
    <row r="181" spans="5:50" x14ac:dyDescent="0.25">
      <c r="E181" s="10" t="s">
        <v>113</v>
      </c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  <c r="AA181" s="7"/>
    </row>
    <row r="182" spans="5:50" x14ac:dyDescent="0.25">
      <c r="E182" s="10" t="s">
        <v>129</v>
      </c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  <c r="AA182" s="7"/>
    </row>
    <row r="183" spans="5:50" x14ac:dyDescent="0.25">
      <c r="E183" s="10" t="s">
        <v>246</v>
      </c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  <c r="AA183" s="7"/>
    </row>
    <row r="184" spans="5:50" x14ac:dyDescent="0.25">
      <c r="E184" s="6" t="s">
        <v>247</v>
      </c>
      <c r="F184" s="7"/>
      <c r="G184" s="7"/>
      <c r="H184" s="7"/>
      <c r="I184" s="7"/>
      <c r="J184" s="7"/>
      <c r="K184" s="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  <c r="AA184" s="7"/>
    </row>
    <row r="185" spans="5:50" x14ac:dyDescent="0.25">
      <c r="E185" s="6" t="s">
        <v>23</v>
      </c>
      <c r="F185" s="7"/>
      <c r="G185" s="7"/>
      <c r="H185" s="7"/>
      <c r="I185" s="7"/>
      <c r="J185" s="7"/>
      <c r="K185" s="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  <c r="AA185" s="7"/>
    </row>
    <row r="186" spans="5:50" x14ac:dyDescent="0.25">
      <c r="E186" s="6" t="s">
        <v>91</v>
      </c>
      <c r="F186" s="7"/>
      <c r="G186" s="7"/>
      <c r="H186" s="7"/>
      <c r="I186" s="7"/>
      <c r="J186" s="7"/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  <c r="AA186" s="7"/>
    </row>
    <row r="187" spans="5:50" x14ac:dyDescent="0.25">
      <c r="E187" s="6" t="s">
        <v>92</v>
      </c>
      <c r="F187" s="7"/>
      <c r="G187" s="7"/>
      <c r="H187" s="7"/>
      <c r="I187" s="7"/>
      <c r="J187" s="7"/>
      <c r="K187" s="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  <c r="AA187" s="7"/>
    </row>
    <row r="188" spans="5:50" x14ac:dyDescent="0.25">
      <c r="E188" s="6" t="s">
        <v>18</v>
      </c>
      <c r="F188" s="7"/>
      <c r="G188" s="7"/>
      <c r="H188" s="7"/>
      <c r="I188" s="7"/>
      <c r="J188" s="7"/>
      <c r="K188" s="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  <c r="AA188" s="7"/>
    </row>
    <row r="189" spans="5:50" x14ac:dyDescent="0.25">
      <c r="E189" s="10" t="s">
        <v>248</v>
      </c>
      <c r="F189" s="7"/>
      <c r="G189" s="7"/>
      <c r="H189" s="7"/>
      <c r="I189" s="7"/>
      <c r="J189" s="7"/>
      <c r="K189" s="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  <c r="AA189" s="7"/>
    </row>
    <row r="190" spans="5:50" x14ac:dyDescent="0.25">
      <c r="E190" s="10" t="s">
        <v>251</v>
      </c>
      <c r="F190" s="7"/>
      <c r="G190" s="7"/>
      <c r="H190" s="7"/>
      <c r="I190" s="7"/>
      <c r="J190" s="7"/>
      <c r="K190" s="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  <c r="AA190" s="7"/>
    </row>
    <row r="191" spans="5:50" x14ac:dyDescent="0.25">
      <c r="E191" s="10" t="s">
        <v>252</v>
      </c>
      <c r="F191" s="7"/>
      <c r="G191" s="7"/>
      <c r="H191" s="7"/>
      <c r="I191" s="7"/>
      <c r="J191" s="7"/>
      <c r="K191" s="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  <c r="AA191" s="7"/>
    </row>
    <row r="192" spans="5:50" x14ac:dyDescent="0.25">
      <c r="E192" s="10" t="s">
        <v>253</v>
      </c>
      <c r="F192" s="7"/>
      <c r="G192" s="7"/>
      <c r="H192" s="7"/>
      <c r="I192" s="7"/>
      <c r="J192" s="7"/>
      <c r="K192" s="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  <c r="AA192" s="7"/>
    </row>
    <row r="193" spans="5:74" x14ac:dyDescent="0.25">
      <c r="E193" s="6" t="s">
        <v>249</v>
      </c>
      <c r="F193" s="7"/>
      <c r="G193" s="7"/>
      <c r="H193" s="7"/>
      <c r="I193" s="7"/>
      <c r="J193" s="7"/>
      <c r="K193" s="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  <c r="AA193" s="7"/>
    </row>
    <row r="194" spans="5:74" x14ac:dyDescent="0.25">
      <c r="E194" s="6" t="s">
        <v>250</v>
      </c>
      <c r="F194" s="7"/>
      <c r="G194" s="7"/>
      <c r="H194" s="7"/>
      <c r="I194" s="7"/>
      <c r="J194" s="7"/>
      <c r="K194" s="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  <c r="AA194" s="7"/>
    </row>
    <row r="195" spans="5:74" x14ac:dyDescent="0.25">
      <c r="E195" s="6" t="s">
        <v>254</v>
      </c>
      <c r="F195" s="7"/>
      <c r="G195" s="7"/>
      <c r="H195" s="7"/>
      <c r="I195" s="7"/>
      <c r="J195" s="7"/>
      <c r="K195" s="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  <c r="AA195" s="7"/>
    </row>
    <row r="197" spans="5:74" x14ac:dyDescent="0.25">
      <c r="E197" s="1" t="s">
        <v>2</v>
      </c>
      <c r="BV197" s="1" t="s">
        <v>3</v>
      </c>
    </row>
    <row r="265" spans="5:5" x14ac:dyDescent="0.25">
      <c r="E265" s="1" t="s">
        <v>241</v>
      </c>
    </row>
    <row r="267" spans="5:5" x14ac:dyDescent="0.25">
      <c r="E267"/>
    </row>
    <row r="324" spans="3:3" x14ac:dyDescent="0.25">
      <c r="C324" s="4">
        <v>0</v>
      </c>
    </row>
  </sheetData>
  <hyperlinks>
    <hyperlink ref="E141" r:id="rId1" display="https://teams.microsoft.com/l/message/19:05e04ef6-a8c9-48db-8065-061fa260292c_f57b8c00-4882-4d7c-a3b9-0ecf369ec9ad@unq.gbl.spaces/1725843425539?context=%7B%22contextType%22%3A%22chat%22%7D" xr:uid="{76E2E769-1C56-488A-A980-7573899E6092}"/>
    <hyperlink ref="E7" r:id="rId2" display="https://teams.microsoft.com/l/message/19:05e04ef6-a8c9-48db-8065-061fa260292c_f57b8c00-4882-4d7c-a3b9-0ecf369ec9ad@unq.gbl.spaces/1725865724612?context=%7B%22contextType%22%3A%22chat%22%7D" xr:uid="{1F8F6BE7-45CC-44AE-8F66-3331F02B02D6}"/>
    <hyperlink ref="E112" r:id="rId3" display="https://teams.microsoft.com/l/message/19:3195fa4b-a675-4429-a61c-a711f2aea1aa_61243b28-6ee4-4835-8a90-c833332187b1@unq.gbl.spaces/1725938558637?context=%7B%22contextType%22%3A%22chat%22%7D" xr:uid="{128A3810-7EBF-4221-8140-51CF4721F4EF}"/>
  </hyperlinks>
  <pageMargins left="0.7" right="0.7" top="0.75" bottom="0.75" header="0.3" footer="0.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D6CFA6-82EC-4E3F-8A85-840D05AD9C5D}">
  <dimension ref="B2:CT531"/>
  <sheetViews>
    <sheetView zoomScale="85" zoomScaleNormal="85" workbookViewId="0">
      <selection activeCell="A4" sqref="A4"/>
    </sheetView>
  </sheetViews>
  <sheetFormatPr defaultColWidth="2.85546875" defaultRowHeight="15" x14ac:dyDescent="0.25"/>
  <cols>
    <col min="1" max="4" width="2.85546875" style="3"/>
    <col min="5" max="5" width="2.85546875" style="3" customWidth="1"/>
    <col min="6" max="154" width="2.85546875" style="3"/>
    <col min="155" max="155" width="2.85546875" style="3" customWidth="1"/>
    <col min="156" max="16384" width="2.85546875" style="3"/>
  </cols>
  <sheetData>
    <row r="2" spans="2:43" x14ac:dyDescent="0.25">
      <c r="B2" s="1" t="s">
        <v>377</v>
      </c>
    </row>
    <row r="4" spans="2:43" x14ac:dyDescent="0.25">
      <c r="C4" s="12">
        <v>0</v>
      </c>
      <c r="E4" s="1" t="s">
        <v>345</v>
      </c>
    </row>
    <row r="5" spans="2:43" x14ac:dyDescent="0.25">
      <c r="E5" s="3" t="s">
        <v>346</v>
      </c>
    </row>
    <row r="6" spans="2:43" x14ac:dyDescent="0.25">
      <c r="E6" s="1" t="s">
        <v>347</v>
      </c>
    </row>
    <row r="7" spans="2:43" x14ac:dyDescent="0.25">
      <c r="E7" s="3" t="s">
        <v>69</v>
      </c>
    </row>
    <row r="8" spans="2:43" x14ac:dyDescent="0.25">
      <c r="E8" s="3" t="s">
        <v>70</v>
      </c>
    </row>
    <row r="10" spans="2:43" x14ac:dyDescent="0.25">
      <c r="E10" s="13" t="s">
        <v>308</v>
      </c>
    </row>
    <row r="11" spans="2:43" x14ac:dyDescent="0.25">
      <c r="E11" t="s">
        <v>309</v>
      </c>
    </row>
    <row r="12" spans="2:43" x14ac:dyDescent="0.25">
      <c r="E12"/>
    </row>
    <row r="13" spans="2:43" x14ac:dyDescent="0.25">
      <c r="AQ13"/>
    </row>
    <row r="89" spans="5:5" x14ac:dyDescent="0.25">
      <c r="E89" s="1" t="s">
        <v>377</v>
      </c>
    </row>
    <row r="91" spans="5:5" x14ac:dyDescent="0.25">
      <c r="E91" s="1" t="s">
        <v>380</v>
      </c>
    </row>
    <row r="121" spans="3:5" x14ac:dyDescent="0.25">
      <c r="C121" s="12">
        <v>0</v>
      </c>
      <c r="E121" s="1" t="s">
        <v>429</v>
      </c>
    </row>
    <row r="122" spans="3:5" x14ac:dyDescent="0.25">
      <c r="E122" s="3" t="s">
        <v>405</v>
      </c>
    </row>
    <row r="123" spans="3:5" x14ac:dyDescent="0.25">
      <c r="E123" s="1" t="s">
        <v>406</v>
      </c>
    </row>
    <row r="124" spans="3:5" x14ac:dyDescent="0.25">
      <c r="E124" s="3" t="s">
        <v>383</v>
      </c>
    </row>
    <row r="127" spans="3:5" x14ac:dyDescent="0.25">
      <c r="E127" s="21" t="s">
        <v>77</v>
      </c>
    </row>
    <row r="128" spans="3:5" x14ac:dyDescent="0.25">
      <c r="E128" s="3" t="s">
        <v>97</v>
      </c>
    </row>
    <row r="130" spans="5:5" x14ac:dyDescent="0.25">
      <c r="E130" s="21" t="s">
        <v>99</v>
      </c>
    </row>
    <row r="131" spans="5:5" x14ac:dyDescent="0.25">
      <c r="E131" s="3" t="s">
        <v>98</v>
      </c>
    </row>
    <row r="133" spans="5:5" x14ac:dyDescent="0.25">
      <c r="E133" s="21" t="s">
        <v>100</v>
      </c>
    </row>
    <row r="134" spans="5:5" x14ac:dyDescent="0.25">
      <c r="E134" s="3" t="s">
        <v>384</v>
      </c>
    </row>
    <row r="136" spans="5:5" x14ac:dyDescent="0.25">
      <c r="E136" s="21" t="s">
        <v>50</v>
      </c>
    </row>
    <row r="137" spans="5:5" x14ac:dyDescent="0.25">
      <c r="E137" s="3" t="s">
        <v>406</v>
      </c>
    </row>
    <row r="139" spans="5:5" x14ac:dyDescent="0.25">
      <c r="E139" s="21" t="s">
        <v>51</v>
      </c>
    </row>
    <row r="140" spans="5:5" x14ac:dyDescent="0.25">
      <c r="E140" s="3" t="s">
        <v>407</v>
      </c>
    </row>
    <row r="142" spans="5:5" x14ac:dyDescent="0.25">
      <c r="E142" s="21" t="s">
        <v>53</v>
      </c>
    </row>
    <row r="143" spans="5:5" x14ac:dyDescent="0.25">
      <c r="E143" s="3" t="s">
        <v>391</v>
      </c>
    </row>
    <row r="145" spans="5:5" x14ac:dyDescent="0.25">
      <c r="E145" s="21" t="s">
        <v>52</v>
      </c>
    </row>
    <row r="146" spans="5:5" x14ac:dyDescent="0.25">
      <c r="E146" s="3" t="s">
        <v>408</v>
      </c>
    </row>
    <row r="148" spans="5:5" x14ac:dyDescent="0.25">
      <c r="E148" s="13" t="s">
        <v>409</v>
      </c>
    </row>
    <row r="149" spans="5:5" x14ac:dyDescent="0.25">
      <c r="E149" t="s">
        <v>410</v>
      </c>
    </row>
    <row r="150" spans="5:5" x14ac:dyDescent="0.25">
      <c r="E150"/>
    </row>
    <row r="160" spans="5:5" customFormat="1" x14ac:dyDescent="0.25">
      <c r="E160" s="1" t="s">
        <v>427</v>
      </c>
    </row>
    <row r="161" spans="5:5" customFormat="1" x14ac:dyDescent="0.25"/>
    <row r="162" spans="5:5" customFormat="1" x14ac:dyDescent="0.25">
      <c r="E162" s="13" t="s">
        <v>460</v>
      </c>
    </row>
    <row r="163" spans="5:5" customFormat="1" x14ac:dyDescent="0.25">
      <c r="E163" t="s">
        <v>461</v>
      </c>
    </row>
    <row r="164" spans="5:5" customFormat="1" x14ac:dyDescent="0.25"/>
    <row r="165" spans="5:5" customFormat="1" x14ac:dyDescent="0.25"/>
    <row r="166" spans="5:5" customFormat="1" x14ac:dyDescent="0.25"/>
    <row r="167" spans="5:5" customFormat="1" x14ac:dyDescent="0.25"/>
    <row r="168" spans="5:5" customFormat="1" x14ac:dyDescent="0.25"/>
    <row r="169" spans="5:5" customFormat="1" x14ac:dyDescent="0.25"/>
    <row r="170" spans="5:5" customFormat="1" x14ac:dyDescent="0.25"/>
    <row r="171" spans="5:5" customFormat="1" x14ac:dyDescent="0.25"/>
    <row r="172" spans="5:5" customFormat="1" x14ac:dyDescent="0.25"/>
    <row r="173" spans="5:5" customFormat="1" x14ac:dyDescent="0.25"/>
    <row r="174" spans="5:5" customFormat="1" x14ac:dyDescent="0.25"/>
    <row r="175" spans="5:5" customFormat="1" x14ac:dyDescent="0.25"/>
    <row r="176" spans="5:5" customFormat="1" x14ac:dyDescent="0.25"/>
    <row r="177" spans="5:5" customFormat="1" x14ac:dyDescent="0.25"/>
    <row r="178" spans="5:5" customFormat="1" x14ac:dyDescent="0.25"/>
    <row r="179" spans="5:5" customFormat="1" x14ac:dyDescent="0.25"/>
    <row r="180" spans="5:5" customFormat="1" x14ac:dyDescent="0.25"/>
    <row r="181" spans="5:5" customFormat="1" x14ac:dyDescent="0.25"/>
    <row r="182" spans="5:5" customFormat="1" x14ac:dyDescent="0.25"/>
    <row r="183" spans="5:5" customFormat="1" x14ac:dyDescent="0.25"/>
    <row r="184" spans="5:5" customFormat="1" x14ac:dyDescent="0.25"/>
    <row r="185" spans="5:5" customFormat="1" x14ac:dyDescent="0.25"/>
    <row r="186" spans="5:5" customFormat="1" x14ac:dyDescent="0.25"/>
    <row r="187" spans="5:5" customFormat="1" x14ac:dyDescent="0.25"/>
    <row r="188" spans="5:5" customFormat="1" x14ac:dyDescent="0.25"/>
    <row r="189" spans="5:5" customFormat="1" x14ac:dyDescent="0.25"/>
    <row r="190" spans="5:5" customFormat="1" x14ac:dyDescent="0.25"/>
    <row r="191" spans="5:5" customFormat="1" x14ac:dyDescent="0.25"/>
    <row r="192" spans="5:5" customFormat="1" x14ac:dyDescent="0.25">
      <c r="E192" s="2" t="s">
        <v>260</v>
      </c>
    </row>
    <row r="193" spans="5:5" customFormat="1" x14ac:dyDescent="0.25"/>
    <row r="194" spans="5:5" customFormat="1" x14ac:dyDescent="0.25"/>
    <row r="195" spans="5:5" customFormat="1" x14ac:dyDescent="0.25"/>
    <row r="196" spans="5:5" customFormat="1" x14ac:dyDescent="0.25"/>
    <row r="197" spans="5:5" customFormat="1" x14ac:dyDescent="0.25"/>
    <row r="198" spans="5:5" customFormat="1" x14ac:dyDescent="0.25"/>
    <row r="199" spans="5:5" customFormat="1" x14ac:dyDescent="0.25"/>
    <row r="200" spans="5:5" customFormat="1" x14ac:dyDescent="0.25"/>
    <row r="201" spans="5:5" customFormat="1" x14ac:dyDescent="0.25"/>
    <row r="202" spans="5:5" customFormat="1" x14ac:dyDescent="0.25"/>
    <row r="203" spans="5:5" customFormat="1" x14ac:dyDescent="0.25"/>
    <row r="204" spans="5:5" customFormat="1" x14ac:dyDescent="0.25">
      <c r="E204" s="2" t="s">
        <v>261</v>
      </c>
    </row>
    <row r="205" spans="5:5" customFormat="1" x14ac:dyDescent="0.25"/>
    <row r="206" spans="5:5" customFormat="1" x14ac:dyDescent="0.25"/>
    <row r="207" spans="5:5" customFormat="1" x14ac:dyDescent="0.25"/>
    <row r="208" spans="5:5" customFormat="1" x14ac:dyDescent="0.25"/>
    <row r="209" spans="5:5" customFormat="1" x14ac:dyDescent="0.25"/>
    <row r="210" spans="5:5" customFormat="1" x14ac:dyDescent="0.25"/>
    <row r="211" spans="5:5" customFormat="1" x14ac:dyDescent="0.25"/>
    <row r="212" spans="5:5" customFormat="1" x14ac:dyDescent="0.25"/>
    <row r="213" spans="5:5" customFormat="1" x14ac:dyDescent="0.25"/>
    <row r="214" spans="5:5" customFormat="1" x14ac:dyDescent="0.25"/>
    <row r="215" spans="5:5" customFormat="1" x14ac:dyDescent="0.25"/>
    <row r="216" spans="5:5" customFormat="1" x14ac:dyDescent="0.25"/>
    <row r="217" spans="5:5" customFormat="1" x14ac:dyDescent="0.25"/>
    <row r="218" spans="5:5" customFormat="1" x14ac:dyDescent="0.25"/>
    <row r="219" spans="5:5" customFormat="1" x14ac:dyDescent="0.25"/>
    <row r="220" spans="5:5" customFormat="1" x14ac:dyDescent="0.25"/>
    <row r="221" spans="5:5" customFormat="1" x14ac:dyDescent="0.25"/>
    <row r="222" spans="5:5" customFormat="1" x14ac:dyDescent="0.25">
      <c r="E222" s="13" t="s">
        <v>462</v>
      </c>
    </row>
    <row r="223" spans="5:5" customFormat="1" x14ac:dyDescent="0.25">
      <c r="E223" t="s">
        <v>463</v>
      </c>
    </row>
    <row r="224" spans="5:5" customFormat="1" x14ac:dyDescent="0.25"/>
    <row r="225" customFormat="1" x14ac:dyDescent="0.25"/>
    <row r="226" customFormat="1" x14ac:dyDescent="0.25"/>
    <row r="227" customFormat="1" x14ac:dyDescent="0.25"/>
    <row r="228" customFormat="1" x14ac:dyDescent="0.25"/>
    <row r="229" customFormat="1" x14ac:dyDescent="0.25"/>
    <row r="230" customFormat="1" x14ac:dyDescent="0.25"/>
    <row r="231" customFormat="1" x14ac:dyDescent="0.25"/>
    <row r="232" customFormat="1" x14ac:dyDescent="0.25"/>
    <row r="241" spans="3:5" x14ac:dyDescent="0.25">
      <c r="C241" s="12">
        <v>0</v>
      </c>
      <c r="E241" s="1" t="s">
        <v>348</v>
      </c>
    </row>
    <row r="242" spans="3:5" x14ac:dyDescent="0.25">
      <c r="E242" s="3" t="s">
        <v>349</v>
      </c>
    </row>
    <row r="243" spans="3:5" x14ac:dyDescent="0.25">
      <c r="E243" s="1" t="s">
        <v>350</v>
      </c>
    </row>
    <row r="244" spans="3:5" x14ac:dyDescent="0.25">
      <c r="E244" s="3" t="s">
        <v>81</v>
      </c>
    </row>
    <row r="247" spans="3:5" x14ac:dyDescent="0.25">
      <c r="E247" s="21" t="s">
        <v>77</v>
      </c>
    </row>
    <row r="248" spans="3:5" x14ac:dyDescent="0.25">
      <c r="E248" s="3" t="s">
        <v>97</v>
      </c>
    </row>
    <row r="250" spans="3:5" x14ac:dyDescent="0.25">
      <c r="E250" s="21" t="s">
        <v>99</v>
      </c>
    </row>
    <row r="251" spans="3:5" x14ac:dyDescent="0.25">
      <c r="E251" s="3" t="s">
        <v>98</v>
      </c>
    </row>
    <row r="253" spans="3:5" x14ac:dyDescent="0.25">
      <c r="E253" s="21" t="s">
        <v>100</v>
      </c>
    </row>
    <row r="254" spans="3:5" x14ac:dyDescent="0.25">
      <c r="E254" s="3" t="s">
        <v>351</v>
      </c>
    </row>
    <row r="256" spans="3:5" x14ac:dyDescent="0.25">
      <c r="E256" s="21" t="s">
        <v>50</v>
      </c>
    </row>
    <row r="257" spans="5:44" x14ac:dyDescent="0.25">
      <c r="E257" s="3" t="s">
        <v>358</v>
      </c>
      <c r="AR257" s="1" t="s">
        <v>359</v>
      </c>
    </row>
    <row r="258" spans="5:44" x14ac:dyDescent="0.25">
      <c r="E258" s="3" t="s">
        <v>352</v>
      </c>
      <c r="AR258" s="3" t="s">
        <v>355</v>
      </c>
    </row>
    <row r="259" spans="5:44" x14ac:dyDescent="0.25">
      <c r="E259" s="3" t="s">
        <v>356</v>
      </c>
      <c r="AR259" s="1" t="s">
        <v>357</v>
      </c>
    </row>
    <row r="261" spans="5:44" x14ac:dyDescent="0.25">
      <c r="E261" s="21" t="s">
        <v>51</v>
      </c>
    </row>
    <row r="262" spans="5:44" x14ac:dyDescent="0.25">
      <c r="E262" s="3" t="s">
        <v>353</v>
      </c>
    </row>
    <row r="264" spans="5:44" x14ac:dyDescent="0.25">
      <c r="E264" s="21" t="s">
        <v>53</v>
      </c>
    </row>
    <row r="265" spans="5:44" x14ac:dyDescent="0.25">
      <c r="E265" s="3" t="s">
        <v>354</v>
      </c>
    </row>
    <row r="267" spans="5:44" x14ac:dyDescent="0.25">
      <c r="E267" s="21" t="s">
        <v>52</v>
      </c>
    </row>
    <row r="268" spans="5:44" x14ac:dyDescent="0.25">
      <c r="E268" s="3" t="s">
        <v>360</v>
      </c>
      <c r="AR268" s="1" t="s">
        <v>357</v>
      </c>
    </row>
    <row r="270" spans="5:44" x14ac:dyDescent="0.25">
      <c r="E270" s="6" t="s">
        <v>0</v>
      </c>
      <c r="F270" s="7"/>
      <c r="G270" s="7"/>
      <c r="H270" s="7"/>
      <c r="I270" s="7"/>
      <c r="J270" s="7"/>
      <c r="K270" s="7"/>
      <c r="L270" s="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  <c r="Z270" s="7"/>
      <c r="AA270" s="7"/>
      <c r="AB270" s="7"/>
      <c r="AC270" s="7"/>
      <c r="AD270" s="7"/>
      <c r="AE270" s="7"/>
      <c r="AF270" s="7"/>
      <c r="AG270" s="7"/>
    </row>
    <row r="271" spans="5:44" x14ac:dyDescent="0.25">
      <c r="E271" s="6" t="s">
        <v>78</v>
      </c>
      <c r="F271" s="7"/>
      <c r="G271" s="7"/>
      <c r="H271" s="7"/>
      <c r="I271" s="7"/>
      <c r="J271" s="7"/>
      <c r="K271" s="7"/>
      <c r="L271" s="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  <c r="Z271" s="7"/>
      <c r="AA271" s="7"/>
      <c r="AB271" s="7"/>
      <c r="AC271" s="7"/>
      <c r="AD271" s="7"/>
      <c r="AE271" s="7"/>
      <c r="AF271" s="7"/>
      <c r="AG271" s="7"/>
    </row>
    <row r="272" spans="5:44" x14ac:dyDescent="0.25">
      <c r="E272" s="6" t="s">
        <v>361</v>
      </c>
      <c r="F272" s="7"/>
      <c r="G272" s="7"/>
      <c r="H272" s="7"/>
      <c r="I272" s="7"/>
      <c r="J272" s="7"/>
      <c r="K272" s="7"/>
      <c r="L272" s="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  <c r="Z272" s="7"/>
      <c r="AA272" s="7"/>
      <c r="AB272" s="7"/>
      <c r="AC272" s="7"/>
      <c r="AD272" s="7"/>
      <c r="AE272" s="7"/>
      <c r="AF272" s="7"/>
      <c r="AG272" s="7"/>
    </row>
    <row r="273" spans="5:54" x14ac:dyDescent="0.25">
      <c r="E273" s="18" t="s">
        <v>14</v>
      </c>
      <c r="F273" s="17"/>
      <c r="G273" s="17"/>
      <c r="H273" s="17"/>
      <c r="I273" s="17"/>
      <c r="J273" s="17"/>
      <c r="K273" s="17"/>
      <c r="L273" s="17"/>
      <c r="M273" s="17"/>
      <c r="N273" s="17"/>
      <c r="O273" s="17"/>
      <c r="P273" s="17"/>
      <c r="Q273" s="17"/>
      <c r="R273" s="17"/>
      <c r="S273" s="17"/>
      <c r="T273" s="17"/>
      <c r="U273" s="17"/>
      <c r="V273" s="17"/>
      <c r="W273" s="17"/>
      <c r="X273" s="17"/>
      <c r="Y273" s="17"/>
      <c r="Z273" s="17"/>
      <c r="AA273" s="17"/>
      <c r="AB273" s="17"/>
      <c r="AC273" s="17"/>
      <c r="AD273" s="17"/>
      <c r="AE273" s="17"/>
      <c r="AF273" s="17"/>
      <c r="AG273" s="17"/>
    </row>
    <row r="274" spans="5:54" x14ac:dyDescent="0.25">
      <c r="E274" s="6" t="s">
        <v>75</v>
      </c>
      <c r="F274" s="7"/>
      <c r="G274" s="7"/>
      <c r="H274" s="7"/>
      <c r="I274" s="7"/>
      <c r="J274" s="7"/>
      <c r="K274" s="7"/>
      <c r="L274" s="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  <c r="AA274" s="7"/>
      <c r="AB274" s="7"/>
      <c r="AC274" s="7"/>
      <c r="AD274" s="7"/>
      <c r="AE274" s="7"/>
      <c r="AF274" s="7"/>
      <c r="AG274" s="7"/>
    </row>
    <row r="275" spans="5:54" x14ac:dyDescent="0.25">
      <c r="E275" s="6" t="s">
        <v>9</v>
      </c>
      <c r="F275" s="7"/>
      <c r="G275" s="7"/>
      <c r="H275" s="7"/>
      <c r="I275" s="7"/>
      <c r="J275" s="7"/>
      <c r="K275" s="7"/>
      <c r="L275" s="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  <c r="AA275" s="7"/>
      <c r="AB275" s="7"/>
      <c r="AC275" s="7"/>
      <c r="AD275" s="7"/>
      <c r="AE275" s="7"/>
      <c r="AF275" s="7"/>
      <c r="AG275" s="7"/>
    </row>
    <row r="276" spans="5:54" x14ac:dyDescent="0.25">
      <c r="E276" s="6" t="s">
        <v>362</v>
      </c>
      <c r="F276" s="7"/>
      <c r="G276" s="7"/>
      <c r="H276" s="7"/>
      <c r="I276" s="7"/>
      <c r="J276" s="7"/>
      <c r="K276" s="7"/>
      <c r="L276" s="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  <c r="AA276" s="7"/>
      <c r="AB276" s="7"/>
      <c r="AC276" s="7"/>
      <c r="AD276" s="7"/>
      <c r="AE276" s="7"/>
      <c r="AF276" s="7"/>
      <c r="AG276" s="7"/>
    </row>
    <row r="277" spans="5:54" x14ac:dyDescent="0.25">
      <c r="E277" s="6" t="s">
        <v>363</v>
      </c>
      <c r="F277" s="7"/>
      <c r="G277" s="7"/>
      <c r="H277" s="7"/>
      <c r="I277" s="7"/>
      <c r="J277" s="7"/>
      <c r="K277" s="7"/>
      <c r="L277" s="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  <c r="AA277" s="7"/>
      <c r="AB277" s="7"/>
      <c r="AC277" s="7"/>
      <c r="AD277" s="7"/>
      <c r="AE277" s="7"/>
      <c r="AF277" s="7"/>
      <c r="AG277" s="7"/>
    </row>
    <row r="279" spans="5:54" x14ac:dyDescent="0.25">
      <c r="E279" s="8" t="s">
        <v>6</v>
      </c>
      <c r="F279" s="9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  <c r="Y279" s="9"/>
      <c r="Z279" s="9"/>
      <c r="AA279" s="9"/>
      <c r="AB279" s="9"/>
      <c r="AC279" s="9"/>
      <c r="AD279" s="9"/>
      <c r="AE279" s="9"/>
      <c r="AF279" s="9"/>
      <c r="AG279" s="9"/>
      <c r="AH279" s="9"/>
      <c r="AI279" s="9"/>
      <c r="AJ279" s="9"/>
      <c r="AK279" s="9"/>
      <c r="AL279" s="9"/>
      <c r="AM279" s="9"/>
      <c r="AN279" s="9"/>
      <c r="AO279" s="9"/>
      <c r="AP279" s="9"/>
      <c r="AQ279" s="9"/>
      <c r="AR279" s="9"/>
      <c r="AS279" s="9"/>
      <c r="AT279" s="9"/>
      <c r="AU279" s="9"/>
      <c r="AV279" s="9"/>
      <c r="AW279" s="9"/>
      <c r="AX279" s="9"/>
      <c r="AY279" s="9"/>
      <c r="AZ279" s="9"/>
      <c r="BA279" s="9"/>
      <c r="BB279" s="9"/>
    </row>
    <row r="280" spans="5:54" x14ac:dyDescent="0.25">
      <c r="E280" s="8"/>
      <c r="F280" s="9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  <c r="Y280" s="9"/>
      <c r="Z280" s="9"/>
      <c r="AA280" s="9"/>
      <c r="AB280" s="9"/>
      <c r="AC280" s="9"/>
      <c r="AD280" s="9"/>
      <c r="AE280" s="9"/>
      <c r="AF280" s="9"/>
      <c r="AG280" s="9"/>
      <c r="AH280" s="9"/>
      <c r="AI280" s="9"/>
      <c r="AJ280" s="9"/>
      <c r="AK280" s="9"/>
      <c r="AL280" s="9"/>
      <c r="AM280" s="9"/>
      <c r="AN280" s="9"/>
      <c r="AO280" s="9"/>
      <c r="AP280" s="9"/>
      <c r="AQ280" s="9"/>
      <c r="AR280" s="9"/>
      <c r="AS280" s="9"/>
      <c r="AT280" s="9"/>
      <c r="AU280" s="9"/>
      <c r="AV280" s="9"/>
      <c r="AW280" s="9"/>
      <c r="AX280" s="9"/>
      <c r="AY280" s="9"/>
      <c r="AZ280" s="9"/>
      <c r="BA280" s="9"/>
      <c r="BB280" s="9"/>
    </row>
    <row r="281" spans="5:54" x14ac:dyDescent="0.25">
      <c r="E281" s="8" t="s">
        <v>72</v>
      </c>
      <c r="F281" s="9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  <c r="Y281" s="9"/>
      <c r="Z281" s="9"/>
      <c r="AA281" s="9"/>
      <c r="AB281" s="9"/>
      <c r="AC281" s="9"/>
      <c r="AD281" s="9"/>
      <c r="AE281" s="9"/>
      <c r="AF281" s="9"/>
      <c r="AG281" s="9"/>
      <c r="AH281" s="9"/>
      <c r="AI281" s="9"/>
      <c r="AJ281" s="9"/>
      <c r="AK281" s="9"/>
      <c r="AL281" s="9"/>
      <c r="AM281" s="9"/>
      <c r="AN281" s="9"/>
      <c r="AO281" s="9"/>
      <c r="AP281" s="9"/>
      <c r="AQ281" s="9"/>
      <c r="AR281" s="9"/>
      <c r="AS281" s="9"/>
      <c r="AT281" s="9"/>
      <c r="AU281" s="9"/>
      <c r="AV281" s="9"/>
      <c r="AW281" s="9"/>
      <c r="AX281" s="9"/>
      <c r="AY281" s="9"/>
      <c r="AZ281" s="9"/>
      <c r="BA281" s="9"/>
      <c r="BB281" s="9"/>
    </row>
    <row r="282" spans="5:54" x14ac:dyDescent="0.25">
      <c r="E282" s="8" t="s">
        <v>7</v>
      </c>
      <c r="F282" s="9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  <c r="Y282" s="9"/>
      <c r="Z282" s="9"/>
      <c r="AA282" s="9"/>
      <c r="AB282" s="9"/>
      <c r="AC282" s="9"/>
      <c r="AD282" s="9"/>
      <c r="AE282" s="9"/>
      <c r="AF282" s="9"/>
      <c r="AG282" s="9"/>
      <c r="AH282" s="9"/>
      <c r="AI282" s="9"/>
      <c r="AJ282" s="9"/>
      <c r="AK282" s="9"/>
      <c r="AL282" s="9"/>
      <c r="AM282" s="9"/>
      <c r="AN282" s="9"/>
      <c r="AO282" s="9"/>
      <c r="AP282" s="9"/>
      <c r="AQ282" s="9"/>
      <c r="AR282" s="9"/>
      <c r="AS282" s="9"/>
      <c r="AT282" s="9"/>
      <c r="AU282" s="9"/>
      <c r="AV282" s="9"/>
      <c r="AW282" s="9"/>
      <c r="AX282" s="9"/>
      <c r="AY282" s="9"/>
      <c r="AZ282" s="9"/>
      <c r="BA282" s="9"/>
      <c r="BB282" s="9"/>
    </row>
    <row r="283" spans="5:54" x14ac:dyDescent="0.25">
      <c r="E283" s="23" t="s">
        <v>367</v>
      </c>
      <c r="F283" s="25"/>
      <c r="G283" s="25"/>
      <c r="H283" s="25"/>
      <c r="I283" s="25"/>
      <c r="J283" s="25"/>
      <c r="K283" s="25"/>
      <c r="L283" s="25"/>
      <c r="M283" s="25"/>
      <c r="N283" s="25"/>
      <c r="O283" s="25"/>
      <c r="P283" s="25"/>
      <c r="Q283" s="25"/>
      <c r="R283" s="25"/>
      <c r="S283" s="25"/>
      <c r="T283" s="25"/>
      <c r="U283" s="25"/>
      <c r="V283" s="25"/>
      <c r="W283" s="25"/>
      <c r="X283" s="25"/>
      <c r="Y283" s="25"/>
      <c r="Z283" s="25"/>
      <c r="AA283" s="25"/>
      <c r="AB283" s="25"/>
      <c r="AC283" s="25"/>
      <c r="AD283" s="25"/>
      <c r="AE283" s="25"/>
      <c r="AF283" s="25"/>
      <c r="AG283" s="25"/>
      <c r="AH283" s="25"/>
      <c r="AI283" s="25"/>
      <c r="AJ283" s="25"/>
      <c r="AK283" s="25"/>
      <c r="AL283" s="25"/>
      <c r="AM283" s="25"/>
      <c r="AN283" s="25"/>
      <c r="AO283" s="25"/>
      <c r="AP283" s="25"/>
      <c r="AQ283" s="25"/>
      <c r="AR283" s="25"/>
      <c r="AS283" s="25"/>
      <c r="AT283" s="25"/>
      <c r="AU283" s="25"/>
      <c r="AV283" s="25"/>
      <c r="AW283" s="25"/>
      <c r="AX283" s="25"/>
      <c r="AY283" s="25"/>
      <c r="AZ283" s="25"/>
      <c r="BA283" s="25"/>
      <c r="BB283" s="25"/>
    </row>
    <row r="284" spans="5:54" x14ac:dyDescent="0.25">
      <c r="E284" s="23" t="s">
        <v>368</v>
      </c>
      <c r="F284" s="25"/>
      <c r="G284" s="25"/>
      <c r="H284" s="25"/>
      <c r="I284" s="25"/>
      <c r="J284" s="25"/>
      <c r="K284" s="25"/>
      <c r="L284" s="25"/>
      <c r="M284" s="25"/>
      <c r="N284" s="25"/>
      <c r="O284" s="25"/>
      <c r="P284" s="25"/>
      <c r="Q284" s="25"/>
      <c r="R284" s="25"/>
      <c r="S284" s="25"/>
      <c r="T284" s="25"/>
      <c r="U284" s="25"/>
      <c r="V284" s="25"/>
      <c r="W284" s="25"/>
      <c r="X284" s="25"/>
      <c r="Y284" s="25"/>
      <c r="Z284" s="25"/>
      <c r="AA284" s="25"/>
      <c r="AB284" s="25"/>
      <c r="AC284" s="25"/>
      <c r="AD284" s="25"/>
      <c r="AE284" s="25"/>
      <c r="AF284" s="25"/>
      <c r="AG284" s="25"/>
      <c r="AH284" s="25"/>
      <c r="AI284" s="25"/>
      <c r="AJ284" s="25"/>
      <c r="AK284" s="25"/>
      <c r="AL284" s="25"/>
      <c r="AM284" s="25"/>
      <c r="AN284" s="25"/>
      <c r="AO284" s="25"/>
      <c r="AP284" s="25"/>
      <c r="AQ284" s="25"/>
      <c r="AR284" s="25"/>
      <c r="AS284" s="25"/>
      <c r="AT284" s="25"/>
      <c r="AU284" s="25"/>
      <c r="AV284" s="25"/>
      <c r="AW284" s="25"/>
      <c r="AX284" s="25"/>
      <c r="AY284" s="25"/>
      <c r="AZ284" s="25"/>
      <c r="BA284" s="25"/>
      <c r="BB284" s="25"/>
    </row>
    <row r="285" spans="5:54" x14ac:dyDescent="0.25">
      <c r="E285" s="8" t="s">
        <v>364</v>
      </c>
      <c r="F285" s="9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  <c r="Y285" s="9"/>
      <c r="Z285" s="9"/>
      <c r="AA285" s="9"/>
      <c r="AB285" s="9"/>
      <c r="AC285" s="9"/>
      <c r="AD285" s="9"/>
      <c r="AE285" s="9"/>
      <c r="AF285" s="9"/>
      <c r="AG285" s="9"/>
      <c r="AH285" s="9"/>
      <c r="AI285" s="9"/>
      <c r="AJ285" s="9"/>
      <c r="AK285" s="9"/>
      <c r="AL285" s="9"/>
      <c r="AM285" s="9"/>
      <c r="AN285" s="9"/>
      <c r="AO285" s="9"/>
      <c r="AP285" s="9"/>
      <c r="AQ285" s="9"/>
      <c r="AR285" s="9"/>
      <c r="AS285" s="9"/>
      <c r="AT285" s="9"/>
      <c r="AU285" s="9"/>
      <c r="AV285" s="9"/>
      <c r="AW285" s="9"/>
      <c r="AX285" s="9"/>
      <c r="AY285" s="9"/>
      <c r="AZ285" s="9"/>
      <c r="BA285" s="9"/>
      <c r="BB285" s="9"/>
    </row>
    <row r="286" spans="5:54" x14ac:dyDescent="0.25">
      <c r="E286" s="8" t="s">
        <v>365</v>
      </c>
      <c r="F286" s="9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  <c r="Y286" s="9"/>
      <c r="Z286" s="9"/>
      <c r="AA286" s="9"/>
      <c r="AB286" s="9"/>
      <c r="AC286" s="9"/>
      <c r="AD286" s="9"/>
      <c r="AE286" s="9"/>
      <c r="AF286" s="9"/>
      <c r="AG286" s="9"/>
      <c r="AH286" s="9"/>
      <c r="AI286" s="9"/>
      <c r="AJ286" s="9"/>
      <c r="AK286" s="9"/>
      <c r="AL286" s="9"/>
      <c r="AM286" s="9"/>
      <c r="AN286" s="9"/>
      <c r="AO286" s="9"/>
      <c r="AP286" s="9"/>
      <c r="AQ286" s="9"/>
      <c r="AR286" s="9"/>
      <c r="AS286" s="9"/>
      <c r="AT286" s="9"/>
      <c r="AU286" s="9"/>
      <c r="AV286" s="9"/>
      <c r="AW286" s="9"/>
      <c r="AX286" s="9"/>
      <c r="AY286" s="9"/>
      <c r="AZ286" s="9"/>
      <c r="BA286" s="9"/>
      <c r="BB286" s="9"/>
    </row>
    <row r="287" spans="5:54" x14ac:dyDescent="0.25">
      <c r="E287" s="8" t="s">
        <v>366</v>
      </c>
      <c r="F287" s="9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  <c r="Y287" s="9"/>
      <c r="Z287" s="9"/>
      <c r="AA287" s="9"/>
      <c r="AB287" s="9"/>
      <c r="AC287" s="9"/>
      <c r="AD287" s="9"/>
      <c r="AE287" s="9"/>
      <c r="AF287" s="9"/>
      <c r="AG287" s="9"/>
      <c r="AH287" s="9"/>
      <c r="AI287" s="9"/>
      <c r="AJ287" s="9"/>
      <c r="AK287" s="9"/>
      <c r="AL287" s="9"/>
      <c r="AM287" s="9"/>
      <c r="AN287" s="9"/>
      <c r="AO287" s="9"/>
      <c r="AP287" s="9"/>
      <c r="AQ287" s="9"/>
      <c r="AR287" s="9"/>
      <c r="AS287" s="9"/>
      <c r="AT287" s="9"/>
      <c r="AU287" s="9"/>
      <c r="AV287" s="9"/>
      <c r="AW287" s="9"/>
      <c r="AX287" s="9"/>
      <c r="AY287" s="9"/>
      <c r="AZ287" s="9"/>
      <c r="BA287" s="9"/>
      <c r="BB287" s="9"/>
    </row>
    <row r="288" spans="5:54" x14ac:dyDescent="0.25">
      <c r="E288" s="8" t="s">
        <v>369</v>
      </c>
      <c r="F288" s="9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  <c r="Y288" s="9"/>
      <c r="Z288" s="9"/>
      <c r="AA288" s="9"/>
      <c r="AB288" s="9"/>
      <c r="AC288" s="9"/>
      <c r="AD288" s="9"/>
      <c r="AE288" s="9"/>
      <c r="AF288" s="9"/>
      <c r="AG288" s="9"/>
      <c r="AH288" s="9"/>
      <c r="AI288" s="9"/>
      <c r="AJ288" s="9"/>
      <c r="AK288" s="9"/>
      <c r="AL288" s="9"/>
      <c r="AM288" s="9"/>
      <c r="AN288" s="9"/>
      <c r="AO288" s="9"/>
      <c r="AP288" s="9"/>
      <c r="AQ288" s="9"/>
      <c r="AR288" s="9"/>
      <c r="AS288" s="9"/>
      <c r="AT288" s="9"/>
      <c r="AU288" s="9"/>
      <c r="AV288" s="9"/>
      <c r="AW288" s="9"/>
      <c r="AX288" s="9"/>
      <c r="AY288" s="9"/>
      <c r="AZ288" s="9"/>
      <c r="BA288" s="9"/>
      <c r="BB288" s="9"/>
    </row>
    <row r="289" spans="5:70" x14ac:dyDescent="0.25">
      <c r="E289" s="8"/>
      <c r="F289" s="9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  <c r="Y289" s="9"/>
      <c r="Z289" s="9"/>
      <c r="AA289" s="9"/>
      <c r="AB289" s="9"/>
      <c r="AC289" s="9"/>
      <c r="AD289" s="9"/>
      <c r="AE289" s="9"/>
      <c r="AF289" s="9"/>
      <c r="AG289" s="9"/>
      <c r="AH289" s="9"/>
      <c r="AI289" s="9"/>
      <c r="AJ289" s="9"/>
      <c r="AK289" s="9"/>
      <c r="AL289" s="9"/>
      <c r="AM289" s="9"/>
      <c r="AN289" s="9"/>
      <c r="AO289" s="9"/>
      <c r="AP289" s="9"/>
      <c r="AQ289" s="9"/>
      <c r="AR289" s="9"/>
      <c r="AS289" s="9"/>
      <c r="AT289" s="9"/>
      <c r="AU289" s="9"/>
      <c r="AV289" s="9"/>
      <c r="AW289" s="9"/>
      <c r="AX289" s="9"/>
      <c r="AY289" s="9"/>
      <c r="AZ289" s="9"/>
      <c r="BA289" s="9"/>
      <c r="BB289" s="9"/>
    </row>
    <row r="290" spans="5:70" x14ac:dyDescent="0.25">
      <c r="E290" s="8" t="s">
        <v>13</v>
      </c>
      <c r="F290" s="9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  <c r="Y290" s="9"/>
      <c r="Z290" s="9"/>
      <c r="AA290" s="9"/>
      <c r="AB290" s="9"/>
      <c r="AC290" s="9"/>
      <c r="AD290" s="9"/>
      <c r="AE290" s="9"/>
      <c r="AF290" s="9"/>
      <c r="AG290" s="9"/>
      <c r="AH290" s="9"/>
      <c r="AI290" s="9"/>
      <c r="AJ290" s="9"/>
      <c r="AK290" s="9"/>
      <c r="AL290" s="9"/>
      <c r="AM290" s="9"/>
      <c r="AN290" s="9"/>
      <c r="AO290" s="9"/>
      <c r="AP290" s="9"/>
      <c r="AQ290" s="9"/>
      <c r="AR290" s="9"/>
      <c r="AS290" s="9"/>
      <c r="AT290" s="9"/>
      <c r="AU290" s="9"/>
      <c r="AV290" s="9"/>
      <c r="AW290" s="9"/>
      <c r="AX290" s="9"/>
      <c r="AY290" s="9"/>
      <c r="AZ290" s="9"/>
      <c r="BA290" s="9"/>
      <c r="BB290" s="9"/>
    </row>
    <row r="291" spans="5:70" x14ac:dyDescent="0.25">
      <c r="E291" s="8" t="s">
        <v>8</v>
      </c>
      <c r="F291" s="9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  <c r="Y291" s="9"/>
      <c r="Z291" s="9"/>
      <c r="AA291" s="9"/>
      <c r="AB291" s="9"/>
      <c r="AC291" s="9"/>
      <c r="AD291" s="9"/>
      <c r="AE291" s="9"/>
      <c r="AF291" s="9"/>
      <c r="AG291" s="9"/>
      <c r="AH291" s="9"/>
      <c r="AI291" s="9"/>
      <c r="AJ291" s="9"/>
      <c r="AK291" s="9"/>
      <c r="AL291" s="9"/>
      <c r="AM291" s="9"/>
      <c r="AN291" s="9"/>
      <c r="AO291" s="9"/>
      <c r="AP291" s="9"/>
      <c r="AQ291" s="9"/>
      <c r="AR291" s="9"/>
      <c r="AS291" s="9"/>
      <c r="AT291" s="9"/>
      <c r="AU291" s="9"/>
      <c r="AV291" s="9"/>
      <c r="AW291" s="9"/>
      <c r="AX291" s="9"/>
      <c r="AY291" s="9"/>
      <c r="AZ291" s="9"/>
      <c r="BA291" s="9"/>
      <c r="BB291" s="9"/>
    </row>
    <row r="293" spans="5:70" x14ac:dyDescent="0.25">
      <c r="E293" s="1" t="s">
        <v>2</v>
      </c>
      <c r="BR293" s="1" t="s">
        <v>3</v>
      </c>
    </row>
    <row r="375" spans="3:5" x14ac:dyDescent="0.25">
      <c r="C375" s="12">
        <v>0</v>
      </c>
      <c r="E375" s="1" t="s">
        <v>259</v>
      </c>
    </row>
    <row r="376" spans="3:5" x14ac:dyDescent="0.25">
      <c r="E376" s="3" t="s">
        <v>230</v>
      </c>
    </row>
    <row r="377" spans="3:5" x14ac:dyDescent="0.25">
      <c r="E377" s="1" t="s">
        <v>231</v>
      </c>
    </row>
    <row r="378" spans="3:5" x14ac:dyDescent="0.25">
      <c r="E378" s="3" t="s">
        <v>110</v>
      </c>
    </row>
    <row r="381" spans="3:5" x14ac:dyDescent="0.25">
      <c r="E381" s="21" t="s">
        <v>77</v>
      </c>
    </row>
    <row r="382" spans="3:5" x14ac:dyDescent="0.25">
      <c r="E382" s="3" t="s">
        <v>97</v>
      </c>
    </row>
    <row r="384" spans="3:5" x14ac:dyDescent="0.25">
      <c r="E384" s="21" t="s">
        <v>99</v>
      </c>
    </row>
    <row r="385" spans="5:23" x14ac:dyDescent="0.25">
      <c r="E385" s="3" t="s">
        <v>111</v>
      </c>
    </row>
    <row r="387" spans="5:23" x14ac:dyDescent="0.25">
      <c r="E387" s="21" t="s">
        <v>100</v>
      </c>
    </row>
    <row r="388" spans="5:23" x14ac:dyDescent="0.25">
      <c r="E388" s="3" t="s">
        <v>112</v>
      </c>
    </row>
    <row r="390" spans="5:23" x14ac:dyDescent="0.25">
      <c r="E390" s="21" t="s">
        <v>50</v>
      </c>
    </row>
    <row r="391" spans="5:23" x14ac:dyDescent="0.25">
      <c r="E391" s="3" t="s">
        <v>273</v>
      </c>
      <c r="W391" s="1" t="s">
        <v>274</v>
      </c>
    </row>
    <row r="393" spans="5:23" x14ac:dyDescent="0.25">
      <c r="E393" s="21" t="s">
        <v>51</v>
      </c>
    </row>
    <row r="394" spans="5:23" x14ac:dyDescent="0.25">
      <c r="E394" s="3" t="s">
        <v>232</v>
      </c>
    </row>
    <row r="396" spans="5:23" x14ac:dyDescent="0.25">
      <c r="E396" s="21" t="s">
        <v>53</v>
      </c>
    </row>
    <row r="397" spans="5:23" x14ac:dyDescent="0.25">
      <c r="E397" s="3" t="s">
        <v>233</v>
      </c>
    </row>
    <row r="398" spans="5:23" x14ac:dyDescent="0.25">
      <c r="E398" s="3" t="s">
        <v>234</v>
      </c>
    </row>
    <row r="399" spans="5:23" x14ac:dyDescent="0.25">
      <c r="E399" s="3" t="s">
        <v>235</v>
      </c>
    </row>
    <row r="401" spans="5:51" x14ac:dyDescent="0.25">
      <c r="E401" s="21" t="s">
        <v>52</v>
      </c>
    </row>
    <row r="402" spans="5:51" x14ac:dyDescent="0.25">
      <c r="E402" s="3" t="s">
        <v>262</v>
      </c>
      <c r="P402" s="1" t="s">
        <v>263</v>
      </c>
    </row>
    <row r="403" spans="5:51" x14ac:dyDescent="0.25">
      <c r="E403" s="3" t="s">
        <v>264</v>
      </c>
      <c r="P403" s="1" t="s">
        <v>265</v>
      </c>
    </row>
    <row r="404" spans="5:51" x14ac:dyDescent="0.25">
      <c r="E404" s="3" t="s">
        <v>266</v>
      </c>
      <c r="P404" s="1" t="s">
        <v>267</v>
      </c>
    </row>
    <row r="406" spans="5:51" x14ac:dyDescent="0.25">
      <c r="E406" s="1" t="s">
        <v>377</v>
      </c>
    </row>
    <row r="408" spans="5:51" x14ac:dyDescent="0.25">
      <c r="E408" s="6" t="s">
        <v>0</v>
      </c>
      <c r="F408" s="7"/>
      <c r="G408" s="7"/>
      <c r="H408" s="7"/>
      <c r="I408" s="7"/>
      <c r="J408" s="7"/>
      <c r="K408" s="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  <c r="AA408" s="7"/>
      <c r="AB408" s="7"/>
      <c r="AC408" s="7"/>
      <c r="AE408" s="8" t="s">
        <v>6</v>
      </c>
      <c r="AF408" s="9"/>
      <c r="AG408" s="9"/>
      <c r="AH408" s="9"/>
      <c r="AI408" s="9"/>
      <c r="AJ408" s="9"/>
      <c r="AK408" s="9"/>
      <c r="AL408" s="9"/>
      <c r="AM408" s="9"/>
      <c r="AN408" s="9"/>
      <c r="AO408" s="9"/>
      <c r="AP408" s="9"/>
      <c r="AQ408" s="9"/>
      <c r="AR408" s="9"/>
      <c r="AS408" s="9"/>
      <c r="AT408" s="9"/>
      <c r="AU408" s="9"/>
      <c r="AV408" s="9"/>
      <c r="AW408" s="9"/>
      <c r="AX408" s="9"/>
      <c r="AY408" s="9"/>
    </row>
    <row r="409" spans="5:51" x14ac:dyDescent="0.25">
      <c r="E409" s="6" t="s">
        <v>411</v>
      </c>
      <c r="F409" s="7"/>
      <c r="G409" s="7"/>
      <c r="H409" s="7"/>
      <c r="I409" s="7"/>
      <c r="J409" s="7"/>
      <c r="K409" s="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  <c r="AA409" s="7"/>
      <c r="AB409" s="7"/>
      <c r="AC409" s="7"/>
      <c r="AE409" s="8"/>
      <c r="AF409" s="9"/>
      <c r="AG409" s="9"/>
      <c r="AH409" s="9"/>
      <c r="AI409" s="9"/>
      <c r="AJ409" s="9"/>
      <c r="AK409" s="9"/>
      <c r="AL409" s="9"/>
      <c r="AM409" s="9"/>
      <c r="AN409" s="9"/>
      <c r="AO409" s="9"/>
      <c r="AP409" s="9"/>
      <c r="AQ409" s="9"/>
      <c r="AR409" s="9"/>
      <c r="AS409" s="9"/>
      <c r="AT409" s="9"/>
      <c r="AU409" s="9"/>
      <c r="AV409" s="9"/>
      <c r="AW409" s="9"/>
      <c r="AX409" s="9"/>
      <c r="AY409" s="9"/>
    </row>
    <row r="410" spans="5:51" x14ac:dyDescent="0.25">
      <c r="E410" s="6" t="s">
        <v>278</v>
      </c>
      <c r="F410" s="7"/>
      <c r="G410" s="7"/>
      <c r="H410" s="7"/>
      <c r="I410" s="7"/>
      <c r="J410" s="7"/>
      <c r="K410" s="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  <c r="AA410" s="7"/>
      <c r="AB410" s="7"/>
      <c r="AC410" s="7"/>
      <c r="AE410" s="8" t="s">
        <v>413</v>
      </c>
      <c r="AF410" s="9"/>
      <c r="AG410" s="9"/>
      <c r="AH410" s="9"/>
      <c r="AI410" s="9"/>
      <c r="AJ410" s="9"/>
      <c r="AK410" s="9"/>
      <c r="AL410" s="9"/>
      <c r="AM410" s="9"/>
      <c r="AN410" s="9"/>
      <c r="AO410" s="9"/>
      <c r="AP410" s="9"/>
      <c r="AQ410" s="9"/>
      <c r="AR410" s="9"/>
      <c r="AS410" s="9"/>
      <c r="AT410" s="9"/>
      <c r="AU410" s="9"/>
      <c r="AV410" s="9"/>
      <c r="AW410" s="9"/>
      <c r="AX410" s="9"/>
      <c r="AY410" s="9"/>
    </row>
    <row r="411" spans="5:51" x14ac:dyDescent="0.25">
      <c r="E411" s="6" t="s">
        <v>82</v>
      </c>
      <c r="F411" s="7"/>
      <c r="G411" s="7"/>
      <c r="H411" s="7"/>
      <c r="I411" s="7"/>
      <c r="J411" s="7"/>
      <c r="K411" s="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  <c r="AA411" s="7"/>
      <c r="AB411" s="7"/>
      <c r="AC411" s="7"/>
      <c r="AE411" s="8" t="s">
        <v>7</v>
      </c>
      <c r="AF411" s="9"/>
      <c r="AG411" s="9"/>
      <c r="AH411" s="9"/>
      <c r="AI411" s="9"/>
      <c r="AJ411" s="9"/>
      <c r="AK411" s="9"/>
      <c r="AL411" s="9"/>
      <c r="AM411" s="9"/>
      <c r="AN411" s="9"/>
      <c r="AO411" s="9"/>
      <c r="AP411" s="9"/>
      <c r="AQ411" s="9"/>
      <c r="AR411" s="9"/>
      <c r="AS411" s="9"/>
      <c r="AT411" s="9"/>
      <c r="AU411" s="9"/>
      <c r="AV411" s="9"/>
      <c r="AW411" s="9"/>
      <c r="AX411" s="9"/>
      <c r="AY411" s="9"/>
    </row>
    <row r="412" spans="5:51" x14ac:dyDescent="0.25">
      <c r="E412" s="6"/>
      <c r="F412" s="7"/>
      <c r="G412" s="7"/>
      <c r="H412" s="7"/>
      <c r="I412" s="7"/>
      <c r="J412" s="7"/>
      <c r="K412" s="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  <c r="AA412" s="7"/>
      <c r="AB412" s="7"/>
      <c r="AC412" s="7"/>
      <c r="AE412" s="8" t="s">
        <v>420</v>
      </c>
      <c r="AF412" s="9"/>
      <c r="AG412" s="9"/>
      <c r="AH412" s="9"/>
      <c r="AI412" s="9"/>
      <c r="AJ412" s="9"/>
      <c r="AK412" s="9"/>
      <c r="AL412" s="9"/>
      <c r="AM412" s="9"/>
      <c r="AN412" s="9"/>
      <c r="AO412" s="9"/>
      <c r="AP412" s="9"/>
      <c r="AQ412" s="9"/>
      <c r="AR412" s="9"/>
      <c r="AS412" s="9"/>
      <c r="AT412" s="9"/>
      <c r="AU412" s="9"/>
      <c r="AV412" s="9"/>
      <c r="AW412" s="9"/>
      <c r="AX412" s="9"/>
      <c r="AY412" s="9"/>
    </row>
    <row r="413" spans="5:51" x14ac:dyDescent="0.25">
      <c r="E413" s="6" t="s">
        <v>269</v>
      </c>
      <c r="F413" s="7"/>
      <c r="G413" s="7"/>
      <c r="H413" s="7"/>
      <c r="I413" s="7"/>
      <c r="J413" s="7"/>
      <c r="K413" s="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  <c r="AA413" s="7"/>
      <c r="AB413" s="7"/>
      <c r="AC413" s="7"/>
      <c r="AE413" s="8" t="s">
        <v>421</v>
      </c>
      <c r="AF413" s="9"/>
      <c r="AG413" s="9"/>
      <c r="AH413" s="9"/>
      <c r="AI413" s="9"/>
      <c r="AJ413" s="9"/>
      <c r="AK413" s="9"/>
      <c r="AL413" s="9"/>
      <c r="AM413" s="9"/>
      <c r="AN413" s="9"/>
      <c r="AO413" s="9"/>
      <c r="AP413" s="9"/>
      <c r="AQ413" s="9"/>
      <c r="AR413" s="9"/>
      <c r="AS413" s="9"/>
      <c r="AT413" s="9"/>
      <c r="AU413" s="9"/>
      <c r="AV413" s="9"/>
      <c r="AW413" s="9"/>
      <c r="AX413" s="9"/>
      <c r="AY413" s="9"/>
    </row>
    <row r="414" spans="5:51" x14ac:dyDescent="0.25">
      <c r="E414" s="6" t="s">
        <v>270</v>
      </c>
      <c r="F414" s="7"/>
      <c r="G414" s="7"/>
      <c r="H414" s="7"/>
      <c r="I414" s="7"/>
      <c r="J414" s="7"/>
      <c r="K414" s="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  <c r="AA414" s="7"/>
      <c r="AB414" s="7"/>
      <c r="AC414" s="7"/>
      <c r="AE414" s="8" t="s">
        <v>123</v>
      </c>
      <c r="AF414" s="9"/>
      <c r="AG414" s="9"/>
      <c r="AH414" s="9"/>
      <c r="AI414" s="9"/>
      <c r="AJ414" s="9"/>
      <c r="AK414" s="9"/>
      <c r="AL414" s="9"/>
      <c r="AM414" s="9"/>
      <c r="AN414" s="9"/>
      <c r="AO414" s="9"/>
      <c r="AP414" s="9"/>
      <c r="AQ414" s="9"/>
      <c r="AR414" s="9"/>
      <c r="AS414" s="9"/>
      <c r="AT414" s="9"/>
      <c r="AU414" s="9"/>
      <c r="AV414" s="9"/>
      <c r="AW414" s="9"/>
      <c r="AX414" s="9"/>
      <c r="AY414" s="9"/>
    </row>
    <row r="415" spans="5:51" x14ac:dyDescent="0.25">
      <c r="E415" s="6"/>
      <c r="F415" s="7"/>
      <c r="G415" s="7"/>
      <c r="H415" s="7"/>
      <c r="I415" s="7"/>
      <c r="J415" s="7"/>
      <c r="K415" s="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  <c r="AA415" s="7"/>
      <c r="AB415" s="7"/>
      <c r="AC415" s="7"/>
      <c r="AE415" s="8" t="s">
        <v>144</v>
      </c>
      <c r="AF415" s="9"/>
      <c r="AG415" s="9"/>
      <c r="AH415" s="9"/>
      <c r="AI415" s="9"/>
      <c r="AJ415" s="9"/>
      <c r="AK415" s="9"/>
      <c r="AL415" s="9"/>
      <c r="AM415" s="9"/>
      <c r="AN415" s="9"/>
      <c r="AO415" s="9"/>
      <c r="AP415" s="9"/>
      <c r="AQ415" s="9"/>
      <c r="AR415" s="9"/>
      <c r="AS415" s="9"/>
      <c r="AT415" s="9"/>
      <c r="AU415" s="9"/>
      <c r="AV415" s="9"/>
      <c r="AW415" s="9"/>
      <c r="AX415" s="9"/>
      <c r="AY415" s="9"/>
    </row>
    <row r="416" spans="5:51" x14ac:dyDescent="0.25">
      <c r="E416" s="6" t="s">
        <v>271</v>
      </c>
      <c r="F416" s="7"/>
      <c r="G416" s="7"/>
      <c r="H416" s="7"/>
      <c r="I416" s="7"/>
      <c r="J416" s="7"/>
      <c r="K416" s="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  <c r="AA416" s="7"/>
      <c r="AB416" s="7"/>
      <c r="AC416" s="7"/>
      <c r="AE416" s="8" t="s">
        <v>414</v>
      </c>
      <c r="AF416" s="9"/>
      <c r="AG416" s="9"/>
      <c r="AH416" s="9"/>
      <c r="AI416" s="9"/>
      <c r="AJ416" s="9"/>
      <c r="AK416" s="9"/>
      <c r="AL416" s="9"/>
      <c r="AM416" s="9"/>
      <c r="AN416" s="9"/>
      <c r="AO416" s="9"/>
      <c r="AP416" s="9"/>
      <c r="AQ416" s="9"/>
      <c r="AR416" s="9"/>
      <c r="AS416" s="9"/>
      <c r="AT416" s="9"/>
      <c r="AU416" s="9"/>
      <c r="AV416" s="9"/>
      <c r="AW416" s="9"/>
      <c r="AX416" s="9"/>
      <c r="AY416" s="9"/>
    </row>
    <row r="417" spans="5:51" x14ac:dyDescent="0.25">
      <c r="E417" s="6" t="s">
        <v>272</v>
      </c>
      <c r="F417" s="7"/>
      <c r="G417" s="7"/>
      <c r="H417" s="7"/>
      <c r="I417" s="7"/>
      <c r="J417" s="7"/>
      <c r="K417" s="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  <c r="AA417" s="7"/>
      <c r="AB417" s="7"/>
      <c r="AC417" s="7"/>
      <c r="AE417" s="8" t="s">
        <v>223</v>
      </c>
      <c r="AF417" s="9"/>
      <c r="AG417" s="9"/>
      <c r="AH417" s="9"/>
      <c r="AI417" s="9"/>
      <c r="AJ417" s="9"/>
      <c r="AK417" s="9"/>
      <c r="AL417" s="9"/>
      <c r="AM417" s="9"/>
      <c r="AN417" s="9"/>
      <c r="AO417" s="9"/>
      <c r="AP417" s="9"/>
      <c r="AQ417" s="9"/>
      <c r="AR417" s="9"/>
      <c r="AS417" s="9"/>
      <c r="AT417" s="9"/>
      <c r="AU417" s="9"/>
      <c r="AV417" s="9"/>
      <c r="AW417" s="9"/>
      <c r="AX417" s="9"/>
      <c r="AY417" s="9"/>
    </row>
    <row r="418" spans="5:51" x14ac:dyDescent="0.25">
      <c r="E418" s="6"/>
      <c r="F418" s="7"/>
      <c r="G418" s="7"/>
      <c r="H418" s="7"/>
      <c r="I418" s="7"/>
      <c r="J418" s="7"/>
      <c r="K418" s="7"/>
      <c r="L418" s="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  <c r="Z418" s="7"/>
      <c r="AA418" s="7"/>
      <c r="AB418" s="7"/>
      <c r="AC418" s="7"/>
      <c r="AE418" s="8" t="s">
        <v>415</v>
      </c>
      <c r="AF418" s="9"/>
      <c r="AG418" s="9"/>
      <c r="AH418" s="9"/>
      <c r="AI418" s="9"/>
      <c r="AJ418" s="9"/>
      <c r="AK418" s="9"/>
      <c r="AL418" s="9"/>
      <c r="AM418" s="9"/>
      <c r="AN418" s="9"/>
      <c r="AO418" s="9"/>
      <c r="AP418" s="9"/>
      <c r="AQ418" s="9"/>
      <c r="AR418" s="9"/>
      <c r="AS418" s="9"/>
      <c r="AT418" s="9"/>
      <c r="AU418" s="9"/>
      <c r="AV418" s="9"/>
      <c r="AW418" s="9"/>
      <c r="AX418" s="9"/>
      <c r="AY418" s="9"/>
    </row>
    <row r="419" spans="5:51" x14ac:dyDescent="0.25">
      <c r="E419" s="6" t="s">
        <v>275</v>
      </c>
      <c r="F419" s="7"/>
      <c r="G419" s="7"/>
      <c r="H419" s="7"/>
      <c r="I419" s="7"/>
      <c r="J419" s="7"/>
      <c r="K419" s="7"/>
      <c r="L419" s="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  <c r="Z419" s="7"/>
      <c r="AA419" s="7"/>
      <c r="AB419" s="7"/>
      <c r="AC419" s="7"/>
      <c r="AE419" s="8" t="s">
        <v>416</v>
      </c>
      <c r="AF419" s="9"/>
      <c r="AG419" s="9"/>
      <c r="AH419" s="9"/>
      <c r="AI419" s="9"/>
      <c r="AJ419" s="9"/>
      <c r="AK419" s="9"/>
      <c r="AL419" s="9"/>
      <c r="AM419" s="9"/>
      <c r="AN419" s="9"/>
      <c r="AO419" s="9"/>
      <c r="AP419" s="9"/>
      <c r="AQ419" s="9"/>
      <c r="AR419" s="9"/>
      <c r="AS419" s="9"/>
      <c r="AT419" s="9"/>
      <c r="AU419" s="9"/>
      <c r="AV419" s="9"/>
      <c r="AW419" s="9"/>
      <c r="AX419" s="9"/>
      <c r="AY419" s="9"/>
    </row>
    <row r="420" spans="5:51" x14ac:dyDescent="0.25">
      <c r="E420" s="6" t="s">
        <v>412</v>
      </c>
      <c r="F420" s="7"/>
      <c r="G420" s="7"/>
      <c r="H420" s="7"/>
      <c r="I420" s="7"/>
      <c r="J420" s="7"/>
      <c r="K420" s="7"/>
      <c r="L420" s="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  <c r="Z420" s="7"/>
      <c r="AA420" s="7"/>
      <c r="AB420" s="7"/>
      <c r="AC420" s="7"/>
      <c r="AE420" s="8" t="s">
        <v>417</v>
      </c>
      <c r="AF420" s="9"/>
      <c r="AG420" s="9"/>
      <c r="AH420" s="9"/>
      <c r="AI420" s="9"/>
      <c r="AJ420" s="9"/>
      <c r="AK420" s="9"/>
      <c r="AL420" s="9"/>
      <c r="AM420" s="9"/>
      <c r="AN420" s="9"/>
      <c r="AO420" s="9"/>
      <c r="AP420" s="9"/>
      <c r="AQ420" s="9"/>
      <c r="AR420" s="9"/>
      <c r="AS420" s="9"/>
      <c r="AT420" s="9"/>
      <c r="AU420" s="9"/>
      <c r="AV420" s="9"/>
      <c r="AW420" s="9"/>
      <c r="AX420" s="9"/>
      <c r="AY420" s="9"/>
    </row>
    <row r="421" spans="5:51" x14ac:dyDescent="0.25">
      <c r="E421" s="6" t="s">
        <v>276</v>
      </c>
      <c r="F421" s="7"/>
      <c r="G421" s="7"/>
      <c r="H421" s="7"/>
      <c r="I421" s="7"/>
      <c r="J421" s="7"/>
      <c r="K421" s="7"/>
      <c r="L421" s="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  <c r="Z421" s="7"/>
      <c r="AA421" s="7"/>
      <c r="AB421" s="7"/>
      <c r="AC421" s="7"/>
      <c r="AE421" s="8" t="s">
        <v>5</v>
      </c>
      <c r="AF421" s="9"/>
      <c r="AG421" s="9"/>
      <c r="AH421" s="9"/>
      <c r="AI421" s="9"/>
      <c r="AJ421" s="9"/>
      <c r="AK421" s="9"/>
      <c r="AL421" s="9"/>
      <c r="AM421" s="9"/>
      <c r="AN421" s="9"/>
      <c r="AO421" s="9"/>
      <c r="AP421" s="9"/>
      <c r="AQ421" s="9"/>
      <c r="AR421" s="9"/>
      <c r="AS421" s="9"/>
      <c r="AT421" s="9"/>
      <c r="AU421" s="9"/>
      <c r="AV421" s="9"/>
      <c r="AW421" s="9"/>
      <c r="AX421" s="9"/>
      <c r="AY421" s="9"/>
    </row>
    <row r="422" spans="5:51" x14ac:dyDescent="0.25">
      <c r="E422" s="6"/>
      <c r="F422" s="7"/>
      <c r="G422" s="7"/>
      <c r="H422" s="7"/>
      <c r="I422" s="7"/>
      <c r="J422" s="7"/>
      <c r="K422" s="7"/>
      <c r="L422" s="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  <c r="Z422" s="7"/>
      <c r="AA422" s="7"/>
      <c r="AB422" s="7"/>
      <c r="AC422" s="7"/>
      <c r="AE422" s="8"/>
      <c r="AF422" s="9"/>
      <c r="AG422" s="9"/>
      <c r="AH422" s="9"/>
      <c r="AI422" s="9"/>
      <c r="AJ422" s="9"/>
      <c r="AK422" s="9"/>
      <c r="AL422" s="9"/>
      <c r="AM422" s="9"/>
      <c r="AN422" s="9"/>
      <c r="AO422" s="9"/>
      <c r="AP422" s="9"/>
      <c r="AQ422" s="9"/>
      <c r="AR422" s="9"/>
      <c r="AS422" s="9"/>
      <c r="AT422" s="9"/>
      <c r="AU422" s="9"/>
      <c r="AV422" s="9"/>
      <c r="AW422" s="9"/>
      <c r="AX422" s="9"/>
      <c r="AY422" s="9"/>
    </row>
    <row r="423" spans="5:51" x14ac:dyDescent="0.25">
      <c r="E423" s="6" t="s">
        <v>23</v>
      </c>
      <c r="F423" s="7"/>
      <c r="G423" s="7"/>
      <c r="H423" s="7"/>
      <c r="I423" s="7"/>
      <c r="J423" s="7"/>
      <c r="K423" s="7"/>
      <c r="L423" s="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  <c r="Z423" s="7"/>
      <c r="AA423" s="7"/>
      <c r="AB423" s="7"/>
      <c r="AC423" s="7"/>
      <c r="AE423" s="8" t="s">
        <v>418</v>
      </c>
      <c r="AF423" s="9"/>
      <c r="AG423" s="9"/>
      <c r="AH423" s="9"/>
      <c r="AI423" s="9"/>
      <c r="AJ423" s="9"/>
      <c r="AK423" s="9"/>
      <c r="AL423" s="9"/>
      <c r="AM423" s="9"/>
      <c r="AN423" s="9"/>
      <c r="AO423" s="9"/>
      <c r="AP423" s="9"/>
      <c r="AQ423" s="9"/>
      <c r="AR423" s="9"/>
      <c r="AS423" s="9"/>
      <c r="AT423" s="9"/>
      <c r="AU423" s="9"/>
      <c r="AV423" s="9"/>
      <c r="AW423" s="9"/>
      <c r="AX423" s="9"/>
      <c r="AY423" s="9"/>
    </row>
    <row r="424" spans="5:51" x14ac:dyDescent="0.25">
      <c r="E424" s="6"/>
      <c r="F424" s="7"/>
      <c r="G424" s="7"/>
      <c r="H424" s="7"/>
      <c r="I424" s="7"/>
      <c r="J424" s="7"/>
      <c r="K424" s="7"/>
      <c r="L424" s="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  <c r="Z424" s="7"/>
      <c r="AA424" s="7"/>
      <c r="AB424" s="7"/>
      <c r="AC424" s="7"/>
      <c r="AE424" s="8" t="s">
        <v>7</v>
      </c>
      <c r="AF424" s="9"/>
      <c r="AG424" s="9"/>
      <c r="AH424" s="9"/>
      <c r="AI424" s="9"/>
      <c r="AJ424" s="9"/>
      <c r="AK424" s="9"/>
      <c r="AL424" s="9"/>
      <c r="AM424" s="9"/>
      <c r="AN424" s="9"/>
      <c r="AO424" s="9"/>
      <c r="AP424" s="9"/>
      <c r="AQ424" s="9"/>
      <c r="AR424" s="9"/>
      <c r="AS424" s="9"/>
      <c r="AT424" s="9"/>
      <c r="AU424" s="9"/>
      <c r="AV424" s="9"/>
      <c r="AW424" s="9"/>
      <c r="AX424" s="9"/>
      <c r="AY424" s="9"/>
    </row>
    <row r="425" spans="5:51" x14ac:dyDescent="0.25">
      <c r="E425" s="6" t="s">
        <v>121</v>
      </c>
      <c r="F425" s="7"/>
      <c r="G425" s="7"/>
      <c r="H425" s="7"/>
      <c r="I425" s="7"/>
      <c r="J425" s="7"/>
      <c r="K425" s="7"/>
      <c r="L425" s="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  <c r="Z425" s="7"/>
      <c r="AA425" s="7"/>
      <c r="AB425" s="7"/>
      <c r="AC425" s="7"/>
      <c r="AE425" s="8" t="s">
        <v>424</v>
      </c>
      <c r="AF425" s="9"/>
      <c r="AG425" s="9"/>
      <c r="AH425" s="9"/>
      <c r="AI425" s="9"/>
      <c r="AJ425" s="9"/>
      <c r="AK425" s="9"/>
      <c r="AL425" s="9"/>
      <c r="AM425" s="9"/>
      <c r="AN425" s="9"/>
      <c r="AO425" s="9"/>
      <c r="AP425" s="9"/>
      <c r="AQ425" s="9"/>
      <c r="AR425" s="9"/>
      <c r="AS425" s="9"/>
      <c r="AT425" s="9"/>
      <c r="AU425" s="9"/>
      <c r="AV425" s="9"/>
      <c r="AW425" s="9"/>
      <c r="AX425" s="9"/>
      <c r="AY425" s="9"/>
    </row>
    <row r="426" spans="5:51" x14ac:dyDescent="0.25">
      <c r="E426" s="6" t="s">
        <v>279</v>
      </c>
      <c r="F426" s="7"/>
      <c r="G426" s="7"/>
      <c r="H426" s="7"/>
      <c r="I426" s="7"/>
      <c r="J426" s="7"/>
      <c r="K426" s="7"/>
      <c r="L426" s="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  <c r="Z426" s="7"/>
      <c r="AA426" s="7"/>
      <c r="AB426" s="7"/>
      <c r="AC426" s="7"/>
      <c r="AE426" s="8" t="s">
        <v>117</v>
      </c>
      <c r="AF426" s="9"/>
      <c r="AG426" s="9"/>
      <c r="AH426" s="9"/>
      <c r="AI426" s="9"/>
      <c r="AJ426" s="9"/>
      <c r="AK426" s="9"/>
      <c r="AL426" s="9"/>
      <c r="AM426" s="9"/>
      <c r="AN426" s="9"/>
      <c r="AO426" s="9"/>
      <c r="AP426" s="9"/>
      <c r="AQ426" s="9"/>
      <c r="AR426" s="9"/>
      <c r="AS426" s="9"/>
      <c r="AT426" s="9"/>
      <c r="AU426" s="9"/>
      <c r="AV426" s="9"/>
      <c r="AW426" s="9"/>
      <c r="AX426" s="9"/>
      <c r="AY426" s="9"/>
    </row>
    <row r="427" spans="5:51" x14ac:dyDescent="0.25">
      <c r="E427" s="6" t="s">
        <v>280</v>
      </c>
      <c r="F427" s="7"/>
      <c r="G427" s="7"/>
      <c r="H427" s="7"/>
      <c r="I427" s="7"/>
      <c r="J427" s="7"/>
      <c r="K427" s="7"/>
      <c r="L427" s="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  <c r="Z427" s="7"/>
      <c r="AA427" s="7"/>
      <c r="AB427" s="7"/>
      <c r="AC427" s="7"/>
      <c r="AE427" s="8" t="s">
        <v>422</v>
      </c>
      <c r="AF427" s="9"/>
      <c r="AG427" s="9"/>
      <c r="AH427" s="9"/>
      <c r="AI427" s="9"/>
      <c r="AJ427" s="9"/>
      <c r="AK427" s="9"/>
      <c r="AL427" s="9"/>
      <c r="AM427" s="9"/>
      <c r="AN427" s="9"/>
      <c r="AO427" s="9"/>
      <c r="AP427" s="9"/>
      <c r="AQ427" s="9"/>
      <c r="AR427" s="9"/>
      <c r="AS427" s="9"/>
      <c r="AT427" s="9"/>
      <c r="AU427" s="9"/>
      <c r="AV427" s="9"/>
      <c r="AW427" s="9"/>
      <c r="AX427" s="9"/>
      <c r="AY427" s="9"/>
    </row>
    <row r="428" spans="5:51" x14ac:dyDescent="0.25">
      <c r="E428" s="6" t="s">
        <v>85</v>
      </c>
      <c r="F428" s="7"/>
      <c r="G428" s="7"/>
      <c r="H428" s="7"/>
      <c r="I428" s="7"/>
      <c r="J428" s="7"/>
      <c r="K428" s="7"/>
      <c r="L428" s="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  <c r="Z428" s="7"/>
      <c r="AA428" s="7"/>
      <c r="AB428" s="7"/>
      <c r="AC428" s="7"/>
      <c r="AE428" s="8" t="s">
        <v>423</v>
      </c>
      <c r="AF428" s="9"/>
      <c r="AG428" s="9"/>
      <c r="AH428" s="9"/>
      <c r="AI428" s="9"/>
      <c r="AJ428" s="9"/>
      <c r="AK428" s="9"/>
      <c r="AL428" s="9"/>
      <c r="AM428" s="9"/>
      <c r="AN428" s="9"/>
      <c r="AO428" s="9"/>
      <c r="AP428" s="9"/>
      <c r="AQ428" s="9"/>
      <c r="AR428" s="9"/>
      <c r="AS428" s="9"/>
      <c r="AT428" s="9"/>
      <c r="AU428" s="9"/>
      <c r="AV428" s="9"/>
      <c r="AW428" s="9"/>
      <c r="AX428" s="9"/>
      <c r="AY428" s="9"/>
    </row>
    <row r="429" spans="5:51" x14ac:dyDescent="0.25">
      <c r="E429" s="6" t="s">
        <v>281</v>
      </c>
      <c r="F429" s="7"/>
      <c r="G429" s="7"/>
      <c r="H429" s="7"/>
      <c r="I429" s="7"/>
      <c r="J429" s="7"/>
      <c r="K429" s="7"/>
      <c r="L429" s="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  <c r="Z429" s="7"/>
      <c r="AA429" s="7"/>
      <c r="AB429" s="7"/>
      <c r="AC429" s="7"/>
      <c r="AE429" s="8" t="s">
        <v>419</v>
      </c>
      <c r="AF429" s="9"/>
      <c r="AG429" s="9"/>
      <c r="AH429" s="9"/>
      <c r="AI429" s="9"/>
      <c r="AJ429" s="9"/>
      <c r="AK429" s="9"/>
      <c r="AL429" s="9"/>
      <c r="AM429" s="9"/>
      <c r="AN429" s="9"/>
      <c r="AO429" s="9"/>
      <c r="AP429" s="9"/>
      <c r="AQ429" s="9"/>
      <c r="AR429" s="9"/>
      <c r="AS429" s="9"/>
      <c r="AT429" s="9"/>
      <c r="AU429" s="9"/>
      <c r="AV429" s="9"/>
      <c r="AW429" s="9"/>
      <c r="AX429" s="9"/>
      <c r="AY429" s="9"/>
    </row>
    <row r="430" spans="5:51" x14ac:dyDescent="0.25">
      <c r="E430" s="6" t="s">
        <v>86</v>
      </c>
      <c r="F430" s="7"/>
      <c r="G430" s="7"/>
      <c r="H430" s="7"/>
      <c r="I430" s="7"/>
      <c r="J430" s="7"/>
      <c r="K430" s="7"/>
      <c r="L430" s="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  <c r="Z430" s="7"/>
      <c r="AA430" s="7"/>
      <c r="AB430" s="7"/>
      <c r="AC430" s="7"/>
      <c r="AE430" s="8"/>
      <c r="AF430" s="9"/>
      <c r="AG430" s="9"/>
      <c r="AH430" s="9"/>
      <c r="AI430" s="9"/>
      <c r="AJ430" s="9"/>
      <c r="AK430" s="9"/>
      <c r="AL430" s="9"/>
      <c r="AM430" s="9"/>
      <c r="AN430" s="9"/>
      <c r="AO430" s="9"/>
      <c r="AP430" s="9"/>
      <c r="AQ430" s="9"/>
      <c r="AR430" s="9"/>
      <c r="AS430" s="9"/>
      <c r="AT430" s="9"/>
      <c r="AU430" s="9"/>
      <c r="AV430" s="9"/>
      <c r="AW430" s="9"/>
      <c r="AX430" s="9"/>
      <c r="AY430" s="9"/>
    </row>
    <row r="431" spans="5:51" x14ac:dyDescent="0.25">
      <c r="E431" s="6" t="s">
        <v>128</v>
      </c>
      <c r="F431" s="7"/>
      <c r="G431" s="7"/>
      <c r="H431" s="7"/>
      <c r="I431" s="7"/>
      <c r="J431" s="7"/>
      <c r="K431" s="7"/>
      <c r="L431" s="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  <c r="Z431" s="7"/>
      <c r="AA431" s="7"/>
      <c r="AB431" s="7"/>
      <c r="AC431" s="7"/>
      <c r="AE431" s="8" t="s">
        <v>13</v>
      </c>
      <c r="AF431" s="9"/>
      <c r="AG431" s="9"/>
      <c r="AH431" s="9"/>
      <c r="AI431" s="9"/>
      <c r="AJ431" s="9"/>
      <c r="AK431" s="9"/>
      <c r="AL431" s="9"/>
      <c r="AM431" s="9"/>
      <c r="AN431" s="9"/>
      <c r="AO431" s="9"/>
      <c r="AP431" s="9"/>
      <c r="AQ431" s="9"/>
      <c r="AR431" s="9"/>
      <c r="AS431" s="9"/>
      <c r="AT431" s="9"/>
      <c r="AU431" s="9"/>
      <c r="AV431" s="9"/>
      <c r="AW431" s="9"/>
      <c r="AX431" s="9"/>
      <c r="AY431" s="9"/>
    </row>
    <row r="432" spans="5:51" x14ac:dyDescent="0.25">
      <c r="E432" s="6" t="s">
        <v>282</v>
      </c>
      <c r="F432" s="7"/>
      <c r="G432" s="7"/>
      <c r="H432" s="7"/>
      <c r="I432" s="7"/>
      <c r="J432" s="7"/>
      <c r="K432" s="7"/>
      <c r="L432" s="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  <c r="Z432" s="7"/>
      <c r="AA432" s="7"/>
      <c r="AB432" s="7"/>
      <c r="AC432" s="7"/>
      <c r="AE432" s="8" t="s">
        <v>8</v>
      </c>
      <c r="AF432" s="9"/>
      <c r="AG432" s="9"/>
      <c r="AH432" s="9"/>
      <c r="AI432" s="9"/>
      <c r="AJ432" s="9"/>
      <c r="AK432" s="9"/>
      <c r="AL432" s="9"/>
      <c r="AM432" s="9"/>
      <c r="AN432" s="9"/>
      <c r="AO432" s="9"/>
      <c r="AP432" s="9"/>
      <c r="AQ432" s="9"/>
      <c r="AR432" s="9"/>
      <c r="AS432" s="9"/>
      <c r="AT432" s="9"/>
      <c r="AU432" s="9"/>
      <c r="AV432" s="9"/>
      <c r="AW432" s="9"/>
      <c r="AX432" s="9"/>
      <c r="AY432" s="9"/>
    </row>
    <row r="433" spans="5:98" x14ac:dyDescent="0.25">
      <c r="E433" s="6" t="s">
        <v>283</v>
      </c>
      <c r="F433" s="7"/>
      <c r="G433" s="7"/>
      <c r="H433" s="7"/>
      <c r="I433" s="7"/>
      <c r="J433" s="7"/>
      <c r="K433" s="7"/>
      <c r="L433" s="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  <c r="Z433" s="7"/>
      <c r="AA433" s="7"/>
      <c r="AB433" s="7"/>
      <c r="AC433" s="7"/>
    </row>
    <row r="434" spans="5:98" x14ac:dyDescent="0.25">
      <c r="E434" s="6" t="s">
        <v>284</v>
      </c>
      <c r="F434" s="7"/>
      <c r="G434" s="7"/>
      <c r="H434" s="7"/>
      <c r="I434" s="7"/>
      <c r="J434" s="7"/>
      <c r="K434" s="7"/>
      <c r="L434" s="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  <c r="Z434" s="7"/>
      <c r="AA434" s="7"/>
      <c r="AB434" s="7"/>
      <c r="AC434" s="7"/>
    </row>
    <row r="435" spans="5:98" x14ac:dyDescent="0.25">
      <c r="E435" s="6" t="s">
        <v>285</v>
      </c>
      <c r="F435" s="7"/>
      <c r="G435" s="7"/>
      <c r="H435" s="7"/>
      <c r="I435" s="7"/>
      <c r="J435" s="7"/>
      <c r="K435" s="7"/>
      <c r="L435" s="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  <c r="Z435" s="7"/>
      <c r="AA435" s="7"/>
      <c r="AB435" s="7"/>
      <c r="AC435" s="7"/>
    </row>
    <row r="437" spans="5:98" x14ac:dyDescent="0.25">
      <c r="E437" s="1" t="s">
        <v>30</v>
      </c>
      <c r="N437" s="1" t="s">
        <v>286</v>
      </c>
      <c r="R437" s="1" t="s">
        <v>287</v>
      </c>
      <c r="X437" s="1" t="s">
        <v>288</v>
      </c>
      <c r="AD437" s="1" t="s">
        <v>289</v>
      </c>
      <c r="AI437" s="1" t="s">
        <v>290</v>
      </c>
      <c r="AQ437" s="1" t="s">
        <v>88</v>
      </c>
      <c r="AU437" s="1" t="s">
        <v>89</v>
      </c>
      <c r="BB437" s="1" t="s">
        <v>90</v>
      </c>
      <c r="BH437" s="1" t="s">
        <v>122</v>
      </c>
      <c r="BL437" s="1" t="s">
        <v>158</v>
      </c>
      <c r="BV437" s="1" t="s">
        <v>21</v>
      </c>
      <c r="BZ437" s="1" t="s">
        <v>291</v>
      </c>
      <c r="CC437" s="1" t="s">
        <v>88</v>
      </c>
      <c r="CF437" s="1" t="s">
        <v>89</v>
      </c>
      <c r="CM437" s="1" t="s">
        <v>90</v>
      </c>
    </row>
    <row r="438" spans="5:98" x14ac:dyDescent="0.25">
      <c r="E438" s="3" t="s">
        <v>292</v>
      </c>
      <c r="N438" s="3" t="s">
        <v>293</v>
      </c>
      <c r="R438" s="22" t="s">
        <v>302</v>
      </c>
      <c r="X438" s="22" t="s">
        <v>303</v>
      </c>
      <c r="AD438" s="3" t="s">
        <v>294</v>
      </c>
      <c r="AI438" s="3" t="s">
        <v>138</v>
      </c>
      <c r="AQ438" s="3" t="s">
        <v>295</v>
      </c>
      <c r="AU438" s="22" t="s">
        <v>307</v>
      </c>
      <c r="BB438" s="3" t="s">
        <v>134</v>
      </c>
      <c r="BH438" s="19" t="s">
        <v>306</v>
      </c>
      <c r="BL438" s="3" t="s">
        <v>296</v>
      </c>
      <c r="BV438" s="3" t="s">
        <v>274</v>
      </c>
      <c r="BZ438" s="3" t="s">
        <v>297</v>
      </c>
      <c r="CC438" s="3" t="s">
        <v>134</v>
      </c>
      <c r="CF438" s="22" t="s">
        <v>154</v>
      </c>
      <c r="CM438" s="3" t="s">
        <v>134</v>
      </c>
      <c r="CT438" s="3" t="str">
        <f>"update IFINAMS.dbo.INSURANCE_POLICY_MAIN set POLICY_EFF_DATE = '" &amp; TEXT(R438, "yyyy-mm-dd") &amp; "', POLICY_EXP_DATE = '" &amp; TEXT(X438, "yyyy-mm-dd") &amp; "', MOD_BY = '" &amp; TRIM(AQ438) &amp; "', MOD_DATE = '" &amp; TEXT(AQ438, "yyyy-mm-dd hh:mm:ss") &amp; "', MOD_IP_ADDRESS = '" &amp; BB438 &amp; "' where CODE = '" &amp; E438 &amp; "';"</f>
        <v>update IFINAMS.dbo.INSURANCE_POLICY_MAIN set POLICY_EFF_DATE = '2023-10-17', POLICY_EXP_DATE = '2024-10-17', MOD_BY = 'MIG150124', MOD_DATE = 'MIG150124', MOD_IP_ADDRESS = 'MIGRASI' where CODE = '1000.AMSMIG2.2401.000003';</v>
      </c>
    </row>
    <row r="439" spans="5:98" x14ac:dyDescent="0.25">
      <c r="E439" s="3" t="s">
        <v>298</v>
      </c>
      <c r="N439" s="3" t="s">
        <v>299</v>
      </c>
      <c r="R439" s="22" t="s">
        <v>303</v>
      </c>
      <c r="X439" s="22" t="s">
        <v>304</v>
      </c>
      <c r="AD439" s="3" t="s">
        <v>294</v>
      </c>
      <c r="AI439" s="3" t="s">
        <v>138</v>
      </c>
      <c r="AQ439" s="3" t="s">
        <v>295</v>
      </c>
      <c r="AU439" s="22" t="s">
        <v>307</v>
      </c>
      <c r="BB439" s="3" t="s">
        <v>134</v>
      </c>
      <c r="BH439" s="19" t="s">
        <v>306</v>
      </c>
      <c r="BL439" s="3" t="s">
        <v>296</v>
      </c>
      <c r="BV439" s="3" t="s">
        <v>274</v>
      </c>
      <c r="BZ439" s="3" t="s">
        <v>297</v>
      </c>
      <c r="CC439" s="3" t="s">
        <v>134</v>
      </c>
      <c r="CF439" s="22" t="s">
        <v>154</v>
      </c>
      <c r="CM439" s="3" t="s">
        <v>134</v>
      </c>
      <c r="CT439" s="3" t="str">
        <f>"update IFINAMS.dbo.INSURANCE_POLICY_MAIN set POLICY_EFF_DATE = '" &amp; TEXT(R439, "yyyy-mm-dd") &amp; "', POLICY_EXP_DATE = '" &amp; TEXT(X439, "yyyy-mm-dd") &amp; "', MOD_BY = '" &amp; TRIM(AQ439) &amp; "', MOD_DATE = '" &amp; TEXT(AQ439, "yyyy-mm-dd hh:mm:ss") &amp; "', MOD_IP_ADDRESS = '" &amp; BB439 &amp; "' where CODE = '" &amp; E439 &amp; "';"</f>
        <v>update IFINAMS.dbo.INSURANCE_POLICY_MAIN set POLICY_EFF_DATE = '2024-10-17', POLICY_EXP_DATE = '2025-10-17', MOD_BY = 'MIG150124', MOD_DATE = 'MIG150124', MOD_IP_ADDRESS = 'MIGRASI' where CODE = '1000.AMSMIG2.2401.000004';</v>
      </c>
    </row>
    <row r="440" spans="5:98" x14ac:dyDescent="0.25">
      <c r="E440" s="3" t="s">
        <v>300</v>
      </c>
      <c r="N440" s="3" t="s">
        <v>301</v>
      </c>
      <c r="R440" s="22" t="s">
        <v>304</v>
      </c>
      <c r="X440" s="22" t="s">
        <v>305</v>
      </c>
      <c r="AD440" s="3" t="s">
        <v>294</v>
      </c>
      <c r="AI440" s="3" t="s">
        <v>138</v>
      </c>
      <c r="AQ440" s="3" t="s">
        <v>295</v>
      </c>
      <c r="AU440" s="22" t="s">
        <v>307</v>
      </c>
      <c r="BB440" s="3" t="s">
        <v>134</v>
      </c>
      <c r="BH440" s="19" t="s">
        <v>306</v>
      </c>
      <c r="BL440" s="3" t="s">
        <v>296</v>
      </c>
      <c r="BV440" s="3" t="s">
        <v>274</v>
      </c>
      <c r="BZ440" s="3" t="s">
        <v>297</v>
      </c>
      <c r="CC440" s="3" t="s">
        <v>134</v>
      </c>
      <c r="CF440" s="22" t="s">
        <v>154</v>
      </c>
      <c r="CM440" s="3" t="s">
        <v>134</v>
      </c>
      <c r="CT440" s="3" t="str">
        <f>"update IFINAMS.dbo.INSURANCE_POLICY_MAIN set POLICY_EFF_DATE = '" &amp; TEXT(R440, "yyyy-mm-dd") &amp; "', POLICY_EXP_DATE = '" &amp; TEXT(X440, "yyyy-mm-dd") &amp; "', MOD_BY = '" &amp; TRIM(AQ440) &amp; "', MOD_DATE = '" &amp; TEXT(AQ440, "yyyy-mm-dd hh:mm:ss") &amp; "', MOD_IP_ADDRESS = '" &amp; BB440 &amp; "' where CODE = '" &amp; E440 &amp; "';"</f>
        <v>update IFINAMS.dbo.INSURANCE_POLICY_MAIN set POLICY_EFF_DATE = '2025-10-17', POLICY_EXP_DATE = '2026-10-17', MOD_BY = 'MIG150124', MOD_DATE = 'MIG150124', MOD_IP_ADDRESS = 'MIGRASI' where CODE = '1000.AMSMIG2.2401.000005';</v>
      </c>
    </row>
    <row r="442" spans="5:98" x14ac:dyDescent="0.25">
      <c r="E442" s="1" t="s">
        <v>2</v>
      </c>
    </row>
    <row r="486" spans="5:5" x14ac:dyDescent="0.25">
      <c r="E486" s="1" t="s">
        <v>277</v>
      </c>
    </row>
    <row r="514" spans="5:5" x14ac:dyDescent="0.25">
      <c r="E514" s="13" t="s">
        <v>425</v>
      </c>
    </row>
    <row r="515" spans="5:5" x14ac:dyDescent="0.25">
      <c r="E515" t="s">
        <v>426</v>
      </c>
    </row>
    <row r="516" spans="5:5" x14ac:dyDescent="0.25">
      <c r="E516"/>
    </row>
    <row r="531" spans="3:3" x14ac:dyDescent="0.25">
      <c r="C531" s="4">
        <v>0</v>
      </c>
    </row>
  </sheetData>
  <hyperlinks>
    <hyperlink ref="E514" r:id="rId1" display="https://teams.microsoft.com/l/message/19:633595e6-2f48-4516-ad3c-37a06400ad9d_c869a345-f176-4ecc-a5d1-ed669c946231@unq.gbl.spaces/1725961899634?context=%7B%22contextType%22%3A%22chat%22%7D" xr:uid="{6EA509FD-2048-4E6F-9B28-8EA514673109}"/>
    <hyperlink ref="E148" r:id="rId2" display="https://teams.microsoft.com/l/message/19:d7afe02c6ef44f8b911b53dfceb5756d@thread.v2/1725959979990?context=%7B%22contextType%22%3A%22chat%22%7D" xr:uid="{83172490-5B2D-41CC-AA88-4296B2513D8F}"/>
    <hyperlink ref="E162" r:id="rId3" display="https://teams.microsoft.com/l/message/19:05e04ef6-a8c9-48db-8065-061fa260292c_f57b8c00-4882-4d7c-a3b9-0ecf369ec9ad@unq.gbl.spaces/1726024820534?context=%7B%22contextType%22%3A%22chat%22%7D" xr:uid="{D1D2944A-37A3-4BCC-9309-6077CA5B1F1D}"/>
    <hyperlink ref="E222" r:id="rId4" display="https://teams.microsoft.com/l/message/19:c2f59e56-47db-4a1e-8d4e-693ba0ed46c2_c869a345-f176-4ecc-a5d1-ed669c946231@unq.gbl.spaces/1726026398421?context=%7B%22contextType%22%3A%22chat%22%7D" xr:uid="{9FA0140D-03E2-4B9C-9517-A2B51521DE97}"/>
    <hyperlink ref="E10" r:id="rId5" display="https://teams.microsoft.com/l/message/19:c869a345-f176-4ecc-a5d1-ed669c946231_f7907c49-91de-43f2-a9df-3c610dd9af93@unq.gbl.spaces/1725861802088?context=%7B%22contextType%22%3A%22chat%22%7D" xr:uid="{17BD8601-9E9F-4A5A-B8B7-9DCA9B418E98}"/>
  </hyperlinks>
  <pageMargins left="0.7" right="0.7" top="0.75" bottom="0.75" header="0.3" footer="0.3"/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A122FE-9FE8-41AC-A40D-3FE5391E186C}">
  <dimension ref="B2:BR1255"/>
  <sheetViews>
    <sheetView zoomScale="85" zoomScaleNormal="85" workbookViewId="0">
      <selection activeCell="C4" sqref="C4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427</v>
      </c>
    </row>
    <row r="4" spans="2:5" x14ac:dyDescent="0.25">
      <c r="C4" s="12">
        <v>0</v>
      </c>
      <c r="E4" s="1" t="s">
        <v>428</v>
      </c>
    </row>
    <row r="5" spans="2:5" x14ac:dyDescent="0.25">
      <c r="E5" s="3" t="s">
        <v>381</v>
      </c>
    </row>
    <row r="6" spans="2:5" x14ac:dyDescent="0.25">
      <c r="E6" s="1" t="s">
        <v>382</v>
      </c>
    </row>
    <row r="7" spans="2:5" x14ac:dyDescent="0.25">
      <c r="E7" s="3" t="s">
        <v>383</v>
      </c>
    </row>
    <row r="10" spans="2:5" x14ac:dyDescent="0.25">
      <c r="E10" s="21" t="s">
        <v>77</v>
      </c>
    </row>
    <row r="11" spans="2:5" x14ac:dyDescent="0.25">
      <c r="E11" s="3" t="s">
        <v>97</v>
      </c>
    </row>
    <row r="13" spans="2:5" x14ac:dyDescent="0.25">
      <c r="E13" s="21" t="s">
        <v>99</v>
      </c>
    </row>
    <row r="14" spans="2:5" x14ac:dyDescent="0.25">
      <c r="E14" s="3" t="s">
        <v>98</v>
      </c>
    </row>
    <row r="16" spans="2:5" x14ac:dyDescent="0.25">
      <c r="E16" s="21" t="s">
        <v>100</v>
      </c>
    </row>
    <row r="17" spans="5:5" x14ac:dyDescent="0.25">
      <c r="E17" s="3" t="s">
        <v>384</v>
      </c>
    </row>
    <row r="19" spans="5:5" x14ac:dyDescent="0.25">
      <c r="E19" s="21" t="s">
        <v>50</v>
      </c>
    </row>
    <row r="20" spans="5:5" x14ac:dyDescent="0.25">
      <c r="E20" s="3" t="s">
        <v>385</v>
      </c>
    </row>
    <row r="21" spans="5:5" x14ac:dyDescent="0.25">
      <c r="E21" s="3" t="s">
        <v>386</v>
      </c>
    </row>
    <row r="22" spans="5:5" x14ac:dyDescent="0.25">
      <c r="E22" s="3" t="s">
        <v>387</v>
      </c>
    </row>
    <row r="23" spans="5:5" x14ac:dyDescent="0.25">
      <c r="E23" s="3" t="s">
        <v>388</v>
      </c>
    </row>
    <row r="24" spans="5:5" x14ac:dyDescent="0.25">
      <c r="E24" s="3" t="s">
        <v>389</v>
      </c>
    </row>
    <row r="26" spans="5:5" x14ac:dyDescent="0.25">
      <c r="E26" s="21" t="s">
        <v>51</v>
      </c>
    </row>
    <row r="27" spans="5:5" x14ac:dyDescent="0.25">
      <c r="E27" s="3" t="s">
        <v>390</v>
      </c>
    </row>
    <row r="29" spans="5:5" x14ac:dyDescent="0.25">
      <c r="E29" s="21" t="s">
        <v>53</v>
      </c>
    </row>
    <row r="30" spans="5:5" x14ac:dyDescent="0.25">
      <c r="E30" s="3" t="s">
        <v>391</v>
      </c>
    </row>
    <row r="32" spans="5:5" x14ac:dyDescent="0.25">
      <c r="E32" s="21" t="s">
        <v>52</v>
      </c>
    </row>
    <row r="33" spans="5:5" x14ac:dyDescent="0.25">
      <c r="E33" s="3" t="s">
        <v>404</v>
      </c>
    </row>
    <row r="35" spans="5:5" x14ac:dyDescent="0.25">
      <c r="E35" s="13" t="s">
        <v>392</v>
      </c>
    </row>
    <row r="36" spans="5:5" x14ac:dyDescent="0.25">
      <c r="E36" t="s">
        <v>393</v>
      </c>
    </row>
    <row r="37" spans="5:5" x14ac:dyDescent="0.25">
      <c r="E37"/>
    </row>
    <row r="50" spans="5:5" x14ac:dyDescent="0.25">
      <c r="E50" s="13" t="s">
        <v>402</v>
      </c>
    </row>
    <row r="51" spans="5:5" x14ac:dyDescent="0.25">
      <c r="E51" t="s">
        <v>403</v>
      </c>
    </row>
    <row r="52" spans="5:5" x14ac:dyDescent="0.25">
      <c r="E52"/>
    </row>
    <row r="66" spans="5:5" x14ac:dyDescent="0.25">
      <c r="E66" s="13" t="s">
        <v>400</v>
      </c>
    </row>
    <row r="67" spans="5:5" x14ac:dyDescent="0.25">
      <c r="E67" t="s">
        <v>401</v>
      </c>
    </row>
    <row r="68" spans="5:5" x14ac:dyDescent="0.25">
      <c r="E68"/>
    </row>
    <row r="82" spans="5:5" x14ac:dyDescent="0.25">
      <c r="E82" s="13" t="s">
        <v>398</v>
      </c>
    </row>
    <row r="83" spans="5:5" x14ac:dyDescent="0.25">
      <c r="E83" t="s">
        <v>399</v>
      </c>
    </row>
    <row r="84" spans="5:5" x14ac:dyDescent="0.25">
      <c r="E84"/>
    </row>
    <row r="109" spans="5:5" x14ac:dyDescent="0.25">
      <c r="E109" s="13" t="s">
        <v>396</v>
      </c>
    </row>
    <row r="110" spans="5:5" x14ac:dyDescent="0.25">
      <c r="E110" t="s">
        <v>397</v>
      </c>
    </row>
    <row r="111" spans="5:5" x14ac:dyDescent="0.25">
      <c r="E111"/>
    </row>
    <row r="123" spans="5:5" x14ac:dyDescent="0.25">
      <c r="E123" s="13" t="s">
        <v>394</v>
      </c>
    </row>
    <row r="124" spans="5:5" x14ac:dyDescent="0.25">
      <c r="E124" t="s">
        <v>395</v>
      </c>
    </row>
    <row r="125" spans="5:5" x14ac:dyDescent="0.25">
      <c r="E125"/>
    </row>
    <row r="139" spans="5:5" customFormat="1" x14ac:dyDescent="0.25">
      <c r="E139" s="1" t="s">
        <v>427</v>
      </c>
    </row>
    <row r="140" spans="5:5" customFormat="1" x14ac:dyDescent="0.25"/>
    <row r="141" spans="5:5" customFormat="1" x14ac:dyDescent="0.25">
      <c r="E141" s="13" t="s">
        <v>464</v>
      </c>
    </row>
    <row r="142" spans="5:5" customFormat="1" x14ac:dyDescent="0.25">
      <c r="E142" t="s">
        <v>465</v>
      </c>
    </row>
    <row r="143" spans="5:5" customFormat="1" x14ac:dyDescent="0.25"/>
    <row r="144" spans="5:5" customFormat="1" x14ac:dyDescent="0.25"/>
    <row r="145" customFormat="1" x14ac:dyDescent="0.25"/>
    <row r="146" customFormat="1" x14ac:dyDescent="0.25"/>
    <row r="147" customFormat="1" x14ac:dyDescent="0.25"/>
    <row r="148" customFormat="1" x14ac:dyDescent="0.25"/>
    <row r="149" customFormat="1" x14ac:dyDescent="0.25"/>
    <row r="150" customFormat="1" x14ac:dyDescent="0.25"/>
    <row r="151" customFormat="1" x14ac:dyDescent="0.25"/>
    <row r="152" customFormat="1" x14ac:dyDescent="0.25"/>
    <row r="153" customFormat="1" x14ac:dyDescent="0.25"/>
    <row r="154" customFormat="1" x14ac:dyDescent="0.25"/>
    <row r="155" customFormat="1" x14ac:dyDescent="0.25"/>
    <row r="156" customFormat="1" x14ac:dyDescent="0.25"/>
    <row r="157" customFormat="1" x14ac:dyDescent="0.25"/>
    <row r="158" customFormat="1" x14ac:dyDescent="0.25"/>
    <row r="159" customFormat="1" x14ac:dyDescent="0.25"/>
    <row r="160" customFormat="1" x14ac:dyDescent="0.25"/>
    <row r="161" spans="5:5" customFormat="1" x14ac:dyDescent="0.25"/>
    <row r="162" spans="5:5" customFormat="1" x14ac:dyDescent="0.25"/>
    <row r="163" spans="5:5" customFormat="1" x14ac:dyDescent="0.25"/>
    <row r="164" spans="5:5" customFormat="1" x14ac:dyDescent="0.25"/>
    <row r="165" spans="5:5" customFormat="1" x14ac:dyDescent="0.25"/>
    <row r="166" spans="5:5" customFormat="1" x14ac:dyDescent="0.25"/>
    <row r="167" spans="5:5" customFormat="1" x14ac:dyDescent="0.25"/>
    <row r="168" spans="5:5" customFormat="1" x14ac:dyDescent="0.25"/>
    <row r="169" spans="5:5" customFormat="1" x14ac:dyDescent="0.25"/>
    <row r="170" spans="5:5" customFormat="1" x14ac:dyDescent="0.25"/>
    <row r="171" spans="5:5" customFormat="1" x14ac:dyDescent="0.25">
      <c r="E171" s="2" t="s">
        <v>260</v>
      </c>
    </row>
    <row r="172" spans="5:5" customFormat="1" x14ac:dyDescent="0.25"/>
    <row r="173" spans="5:5" customFormat="1" x14ac:dyDescent="0.25"/>
    <row r="174" spans="5:5" customFormat="1" x14ac:dyDescent="0.25"/>
    <row r="175" spans="5:5" customFormat="1" x14ac:dyDescent="0.25"/>
    <row r="176" spans="5:5" customFormat="1" x14ac:dyDescent="0.25"/>
    <row r="177" spans="5:5" customFormat="1" x14ac:dyDescent="0.25"/>
    <row r="178" spans="5:5" customFormat="1" x14ac:dyDescent="0.25"/>
    <row r="179" spans="5:5" customFormat="1" x14ac:dyDescent="0.25"/>
    <row r="180" spans="5:5" customFormat="1" x14ac:dyDescent="0.25"/>
    <row r="181" spans="5:5" customFormat="1" x14ac:dyDescent="0.25"/>
    <row r="182" spans="5:5" customFormat="1" x14ac:dyDescent="0.25"/>
    <row r="183" spans="5:5" customFormat="1" x14ac:dyDescent="0.25"/>
    <row r="184" spans="5:5" customFormat="1" x14ac:dyDescent="0.25"/>
    <row r="185" spans="5:5" customFormat="1" x14ac:dyDescent="0.25">
      <c r="E185" s="2" t="s">
        <v>261</v>
      </c>
    </row>
    <row r="186" spans="5:5" customFormat="1" x14ac:dyDescent="0.25"/>
    <row r="187" spans="5:5" customFormat="1" x14ac:dyDescent="0.25"/>
    <row r="188" spans="5:5" customFormat="1" x14ac:dyDescent="0.25"/>
    <row r="189" spans="5:5" customFormat="1" x14ac:dyDescent="0.25"/>
    <row r="190" spans="5:5" customFormat="1" x14ac:dyDescent="0.25"/>
    <row r="191" spans="5:5" customFormat="1" x14ac:dyDescent="0.25"/>
    <row r="192" spans="5:5" customFormat="1" x14ac:dyDescent="0.25"/>
    <row r="193" spans="5:5" customFormat="1" x14ac:dyDescent="0.25"/>
    <row r="194" spans="5:5" customFormat="1" x14ac:dyDescent="0.25"/>
    <row r="195" spans="5:5" customFormat="1" x14ac:dyDescent="0.25"/>
    <row r="196" spans="5:5" customFormat="1" x14ac:dyDescent="0.25"/>
    <row r="197" spans="5:5" customFormat="1" x14ac:dyDescent="0.25"/>
    <row r="198" spans="5:5" customFormat="1" x14ac:dyDescent="0.25"/>
    <row r="199" spans="5:5" customFormat="1" x14ac:dyDescent="0.25"/>
    <row r="200" spans="5:5" customFormat="1" x14ac:dyDescent="0.25"/>
    <row r="201" spans="5:5" customFormat="1" x14ac:dyDescent="0.25"/>
    <row r="202" spans="5:5" customFormat="1" x14ac:dyDescent="0.25"/>
    <row r="203" spans="5:5" customFormat="1" x14ac:dyDescent="0.25">
      <c r="E203" s="13" t="s">
        <v>466</v>
      </c>
    </row>
    <row r="204" spans="5:5" customFormat="1" x14ac:dyDescent="0.25">
      <c r="E204" t="s">
        <v>467</v>
      </c>
    </row>
    <row r="205" spans="5:5" customFormat="1" x14ac:dyDescent="0.25"/>
    <row r="206" spans="5:5" customFormat="1" x14ac:dyDescent="0.25"/>
    <row r="207" spans="5:5" customFormat="1" x14ac:dyDescent="0.25"/>
    <row r="208" spans="5:5" customFormat="1" x14ac:dyDescent="0.25"/>
    <row r="209" customFormat="1" x14ac:dyDescent="0.25"/>
    <row r="210" customFormat="1" x14ac:dyDescent="0.25"/>
    <row r="211" customFormat="1" x14ac:dyDescent="0.25"/>
    <row r="212" customFormat="1" x14ac:dyDescent="0.25"/>
    <row r="213" customFormat="1" x14ac:dyDescent="0.25"/>
    <row r="214" customFormat="1" x14ac:dyDescent="0.25"/>
    <row r="215" customFormat="1" x14ac:dyDescent="0.25"/>
    <row r="216" customFormat="1" x14ac:dyDescent="0.25"/>
    <row r="217" customFormat="1" x14ac:dyDescent="0.25"/>
    <row r="218" customFormat="1" x14ac:dyDescent="0.25"/>
    <row r="219" customFormat="1" x14ac:dyDescent="0.25"/>
    <row r="220" customFormat="1" x14ac:dyDescent="0.25"/>
    <row r="221" customFormat="1" x14ac:dyDescent="0.25"/>
    <row r="222" customFormat="1" x14ac:dyDescent="0.25"/>
    <row r="223" customFormat="1" x14ac:dyDescent="0.25"/>
    <row r="224" customFormat="1" x14ac:dyDescent="0.25"/>
    <row r="231" spans="3:5" x14ac:dyDescent="0.25">
      <c r="C231" s="12">
        <v>0</v>
      </c>
      <c r="E231" s="1" t="s">
        <v>430</v>
      </c>
    </row>
    <row r="232" spans="3:5" x14ac:dyDescent="0.25">
      <c r="E232" s="3" t="s">
        <v>431</v>
      </c>
    </row>
    <row r="233" spans="3:5" x14ac:dyDescent="0.25">
      <c r="E233" s="1" t="s">
        <v>432</v>
      </c>
    </row>
    <row r="234" spans="3:5" x14ac:dyDescent="0.25">
      <c r="E234" s="3" t="s">
        <v>101</v>
      </c>
    </row>
    <row r="237" spans="3:5" x14ac:dyDescent="0.25">
      <c r="E237" s="13" t="s">
        <v>155</v>
      </c>
    </row>
    <row r="238" spans="3:5" x14ac:dyDescent="0.25">
      <c r="E238" t="s">
        <v>455</v>
      </c>
    </row>
    <row r="239" spans="3:5" x14ac:dyDescent="0.25">
      <c r="E239"/>
    </row>
    <row r="270" spans="5:5" x14ac:dyDescent="0.25">
      <c r="E270" s="21" t="s">
        <v>77</v>
      </c>
    </row>
    <row r="271" spans="5:5" x14ac:dyDescent="0.25">
      <c r="E271" s="3" t="s">
        <v>97</v>
      </c>
    </row>
    <row r="273" spans="5:22" x14ac:dyDescent="0.25">
      <c r="E273" s="21" t="s">
        <v>99</v>
      </c>
    </row>
    <row r="274" spans="5:22" x14ac:dyDescent="0.25">
      <c r="E274" s="3" t="s">
        <v>102</v>
      </c>
    </row>
    <row r="276" spans="5:22" x14ac:dyDescent="0.25">
      <c r="E276" s="21" t="s">
        <v>100</v>
      </c>
    </row>
    <row r="277" spans="5:22" x14ac:dyDescent="0.25">
      <c r="E277" s="3" t="s">
        <v>118</v>
      </c>
    </row>
    <row r="279" spans="5:22" x14ac:dyDescent="0.25">
      <c r="E279" s="21" t="s">
        <v>50</v>
      </c>
    </row>
    <row r="280" spans="5:22" x14ac:dyDescent="0.25">
      <c r="E280" s="3" t="s">
        <v>433</v>
      </c>
    </row>
    <row r="282" spans="5:22" x14ac:dyDescent="0.25">
      <c r="E282" s="21" t="s">
        <v>51</v>
      </c>
    </row>
    <row r="283" spans="5:22" x14ac:dyDescent="0.25">
      <c r="E283" s="3" t="s">
        <v>434</v>
      </c>
    </row>
    <row r="285" spans="5:22" x14ac:dyDescent="0.25">
      <c r="E285" s="21" t="s">
        <v>53</v>
      </c>
    </row>
    <row r="286" spans="5:22" x14ac:dyDescent="0.25">
      <c r="E286" s="3" t="s">
        <v>435</v>
      </c>
    </row>
    <row r="287" spans="5:22" x14ac:dyDescent="0.25">
      <c r="E287" s="3" t="s">
        <v>436</v>
      </c>
      <c r="V287" s="3" t="s">
        <v>441</v>
      </c>
    </row>
    <row r="289" spans="5:51" x14ac:dyDescent="0.25">
      <c r="E289" s="21" t="s">
        <v>52</v>
      </c>
    </row>
    <row r="290" spans="5:51" x14ac:dyDescent="0.25">
      <c r="E290" s="3" t="s">
        <v>437</v>
      </c>
      <c r="V290" s="1" t="s">
        <v>438</v>
      </c>
    </row>
    <row r="291" spans="5:51" x14ac:dyDescent="0.25">
      <c r="E291" s="3" t="s">
        <v>439</v>
      </c>
      <c r="V291" s="1" t="s">
        <v>440</v>
      </c>
    </row>
    <row r="293" spans="5:51" x14ac:dyDescent="0.25">
      <c r="E293" s="6" t="s">
        <v>15</v>
      </c>
      <c r="F293" s="7"/>
      <c r="G293" s="7"/>
      <c r="H293" s="7"/>
      <c r="I293" s="7"/>
      <c r="J293" s="7"/>
      <c r="K293" s="7"/>
      <c r="L293" s="7"/>
      <c r="M293" s="7"/>
      <c r="N293" s="7"/>
      <c r="O293" s="7"/>
      <c r="P293" s="7"/>
      <c r="Q293" s="7"/>
      <c r="R293" s="7"/>
      <c r="S293" s="7"/>
      <c r="T293" s="7"/>
      <c r="U293" s="7"/>
      <c r="X293" s="8" t="s">
        <v>6</v>
      </c>
      <c r="Y293" s="9"/>
      <c r="Z293" s="9"/>
      <c r="AA293" s="9"/>
      <c r="AB293" s="9"/>
      <c r="AC293" s="9"/>
      <c r="AD293" s="9"/>
      <c r="AE293" s="9"/>
      <c r="AF293" s="9"/>
      <c r="AG293" s="9"/>
      <c r="AH293" s="9"/>
      <c r="AI293" s="9"/>
      <c r="AJ293" s="9"/>
      <c r="AK293" s="9"/>
      <c r="AL293" s="9"/>
      <c r="AM293" s="9"/>
      <c r="AN293" s="9"/>
      <c r="AO293" s="9"/>
      <c r="AP293" s="9"/>
      <c r="AQ293" s="9"/>
      <c r="AR293" s="9"/>
      <c r="AS293" s="9"/>
      <c r="AT293" s="9"/>
      <c r="AU293" s="9"/>
      <c r="AV293" s="9"/>
      <c r="AW293" s="9"/>
      <c r="AX293" s="9"/>
      <c r="AY293" s="9"/>
    </row>
    <row r="294" spans="5:51" x14ac:dyDescent="0.25">
      <c r="E294" s="6" t="s">
        <v>141</v>
      </c>
      <c r="F294" s="7"/>
      <c r="G294" s="7"/>
      <c r="H294" s="7"/>
      <c r="I294" s="7"/>
      <c r="J294" s="7"/>
      <c r="K294" s="7"/>
      <c r="L294" s="7"/>
      <c r="M294" s="7"/>
      <c r="N294" s="7"/>
      <c r="O294" s="7"/>
      <c r="P294" s="7"/>
      <c r="Q294" s="7"/>
      <c r="R294" s="7"/>
      <c r="S294" s="7"/>
      <c r="T294" s="7"/>
      <c r="U294" s="7"/>
      <c r="X294" s="8"/>
      <c r="Y294" s="9"/>
      <c r="Z294" s="9"/>
      <c r="AA294" s="9"/>
      <c r="AB294" s="9"/>
      <c r="AC294" s="9"/>
      <c r="AD294" s="9"/>
      <c r="AE294" s="9"/>
      <c r="AF294" s="9"/>
      <c r="AG294" s="9"/>
      <c r="AH294" s="9"/>
      <c r="AI294" s="9"/>
      <c r="AJ294" s="9"/>
      <c r="AK294" s="9"/>
      <c r="AL294" s="9"/>
      <c r="AM294" s="9"/>
      <c r="AN294" s="9"/>
      <c r="AO294" s="9"/>
      <c r="AP294" s="9"/>
      <c r="AQ294" s="9"/>
      <c r="AR294" s="9"/>
      <c r="AS294" s="9"/>
      <c r="AT294" s="9"/>
      <c r="AU294" s="9"/>
      <c r="AV294" s="9"/>
      <c r="AW294" s="9"/>
      <c r="AX294" s="9"/>
      <c r="AY294" s="9"/>
    </row>
    <row r="295" spans="5:51" x14ac:dyDescent="0.25">
      <c r="E295" s="6" t="s">
        <v>451</v>
      </c>
      <c r="F295" s="7"/>
      <c r="G295" s="7"/>
      <c r="H295" s="7"/>
      <c r="I295" s="7"/>
      <c r="J295" s="7"/>
      <c r="K295" s="7"/>
      <c r="L295" s="7"/>
      <c r="M295" s="7"/>
      <c r="N295" s="7"/>
      <c r="O295" s="7"/>
      <c r="P295" s="7"/>
      <c r="Q295" s="7"/>
      <c r="R295" s="7"/>
      <c r="S295" s="7"/>
      <c r="T295" s="7"/>
      <c r="U295" s="7"/>
      <c r="X295" s="8" t="s">
        <v>449</v>
      </c>
      <c r="Y295" s="9"/>
      <c r="Z295" s="9"/>
      <c r="AA295" s="9"/>
      <c r="AB295" s="9"/>
      <c r="AC295" s="9"/>
      <c r="AD295" s="9"/>
      <c r="AE295" s="9"/>
      <c r="AF295" s="9"/>
      <c r="AG295" s="9"/>
      <c r="AH295" s="9"/>
      <c r="AI295" s="9"/>
      <c r="AJ295" s="9"/>
      <c r="AK295" s="9"/>
      <c r="AL295" s="9"/>
      <c r="AM295" s="9"/>
      <c r="AN295" s="9"/>
      <c r="AO295" s="9"/>
      <c r="AP295" s="9"/>
      <c r="AQ295" s="9"/>
      <c r="AR295" s="9"/>
      <c r="AS295" s="9"/>
      <c r="AT295" s="9"/>
      <c r="AU295" s="9"/>
      <c r="AV295" s="9"/>
      <c r="AW295" s="9"/>
      <c r="AX295" s="9"/>
      <c r="AY295" s="9"/>
    </row>
    <row r="296" spans="5:51" x14ac:dyDescent="0.25">
      <c r="E296" s="6" t="s">
        <v>87</v>
      </c>
      <c r="F296" s="7"/>
      <c r="G296" s="7"/>
      <c r="H296" s="7"/>
      <c r="I296" s="7"/>
      <c r="J296" s="7"/>
      <c r="K296" s="7"/>
      <c r="L296" s="7"/>
      <c r="M296" s="7"/>
      <c r="N296" s="7"/>
      <c r="O296" s="7"/>
      <c r="P296" s="7"/>
      <c r="Q296" s="7"/>
      <c r="R296" s="7"/>
      <c r="S296" s="7"/>
      <c r="T296" s="7"/>
      <c r="U296" s="7"/>
      <c r="X296" s="8" t="s">
        <v>7</v>
      </c>
      <c r="Y296" s="9"/>
      <c r="Z296" s="9"/>
      <c r="AA296" s="9"/>
      <c r="AB296" s="9"/>
      <c r="AC296" s="9"/>
      <c r="AD296" s="9"/>
      <c r="AE296" s="9"/>
      <c r="AF296" s="9"/>
      <c r="AG296" s="9"/>
      <c r="AH296" s="9"/>
      <c r="AI296" s="9"/>
      <c r="AJ296" s="9"/>
      <c r="AK296" s="9"/>
      <c r="AL296" s="9"/>
      <c r="AM296" s="9"/>
      <c r="AN296" s="9"/>
      <c r="AO296" s="9"/>
      <c r="AP296" s="9"/>
      <c r="AQ296" s="9"/>
      <c r="AR296" s="9"/>
      <c r="AS296" s="9"/>
      <c r="AT296" s="9"/>
      <c r="AU296" s="9"/>
      <c r="AV296" s="9"/>
      <c r="AW296" s="9"/>
      <c r="AX296" s="9"/>
      <c r="AY296" s="9"/>
    </row>
    <row r="297" spans="5:51" x14ac:dyDescent="0.25">
      <c r="E297" s="6" t="s">
        <v>445</v>
      </c>
      <c r="F297" s="7"/>
      <c r="G297" s="7"/>
      <c r="H297" s="7"/>
      <c r="I297" s="7"/>
      <c r="J297" s="7"/>
      <c r="K297" s="7"/>
      <c r="L297" s="7"/>
      <c r="M297" s="7"/>
      <c r="N297" s="7"/>
      <c r="O297" s="7"/>
      <c r="P297" s="7"/>
      <c r="Q297" s="7"/>
      <c r="R297" s="7"/>
      <c r="S297" s="7"/>
      <c r="T297" s="7"/>
      <c r="U297" s="7"/>
      <c r="X297" s="23" t="s">
        <v>452</v>
      </c>
      <c r="Y297" s="25"/>
      <c r="Z297" s="25"/>
      <c r="AA297" s="25"/>
      <c r="AB297" s="25"/>
      <c r="AC297" s="25"/>
      <c r="AD297" s="25"/>
      <c r="AE297" s="25"/>
      <c r="AF297" s="25"/>
      <c r="AG297" s="25"/>
      <c r="AH297" s="25"/>
      <c r="AI297" s="25"/>
      <c r="AJ297" s="25"/>
      <c r="AK297" s="25"/>
      <c r="AL297" s="25"/>
      <c r="AM297" s="25"/>
      <c r="AN297" s="25"/>
      <c r="AO297" s="25"/>
      <c r="AP297" s="25"/>
      <c r="AQ297" s="25"/>
      <c r="AR297" s="25"/>
      <c r="AS297" s="25"/>
      <c r="AT297" s="25"/>
      <c r="AU297" s="25"/>
      <c r="AV297" s="25"/>
      <c r="AW297" s="25"/>
      <c r="AX297" s="25"/>
      <c r="AY297" s="25"/>
    </row>
    <row r="298" spans="5:51" x14ac:dyDescent="0.25">
      <c r="E298" s="18" t="s">
        <v>446</v>
      </c>
      <c r="F298" s="17"/>
      <c r="G298" s="17"/>
      <c r="H298" s="17"/>
      <c r="I298" s="17"/>
      <c r="J298" s="17"/>
      <c r="K298" s="17"/>
      <c r="L298" s="17"/>
      <c r="M298" s="17"/>
      <c r="N298" s="17"/>
      <c r="O298" s="17"/>
      <c r="P298" s="17"/>
      <c r="Q298" s="17"/>
      <c r="R298" s="17"/>
      <c r="S298" s="17"/>
      <c r="T298" s="17"/>
      <c r="U298" s="17"/>
      <c r="X298" s="23" t="s">
        <v>453</v>
      </c>
      <c r="Y298" s="25"/>
      <c r="Z298" s="25"/>
      <c r="AA298" s="25"/>
      <c r="AB298" s="25"/>
      <c r="AC298" s="25"/>
      <c r="AD298" s="25"/>
      <c r="AE298" s="25"/>
      <c r="AF298" s="25"/>
      <c r="AG298" s="25"/>
      <c r="AH298" s="25"/>
      <c r="AI298" s="25"/>
      <c r="AJ298" s="25"/>
      <c r="AK298" s="25"/>
      <c r="AL298" s="25"/>
      <c r="AM298" s="25"/>
      <c r="AN298" s="25"/>
      <c r="AO298" s="25"/>
      <c r="AP298" s="25"/>
      <c r="AQ298" s="25"/>
      <c r="AR298" s="25"/>
      <c r="AS298" s="25"/>
      <c r="AT298" s="25"/>
      <c r="AU298" s="25"/>
      <c r="AV298" s="25"/>
      <c r="AW298" s="25"/>
      <c r="AX298" s="25"/>
      <c r="AY298" s="25"/>
    </row>
    <row r="299" spans="5:51" x14ac:dyDescent="0.25">
      <c r="E299" s="6" t="s">
        <v>126</v>
      </c>
      <c r="F299" s="7"/>
      <c r="G299" s="7"/>
      <c r="H299" s="7"/>
      <c r="I299" s="7"/>
      <c r="J299" s="7"/>
      <c r="K299" s="7"/>
      <c r="L299" s="7"/>
      <c r="M299" s="7"/>
      <c r="N299" s="7"/>
      <c r="O299" s="7"/>
      <c r="P299" s="7"/>
      <c r="Q299" s="7"/>
      <c r="R299" s="7"/>
      <c r="S299" s="7"/>
      <c r="T299" s="7"/>
      <c r="U299" s="7"/>
      <c r="X299" s="8" t="s">
        <v>226</v>
      </c>
      <c r="Y299" s="9"/>
      <c r="Z299" s="9"/>
      <c r="AA299" s="9"/>
      <c r="AB299" s="9"/>
      <c r="AC299" s="9"/>
      <c r="AD299" s="9"/>
      <c r="AE299" s="9"/>
      <c r="AF299" s="9"/>
      <c r="AG299" s="9"/>
      <c r="AH299" s="9"/>
      <c r="AI299" s="9"/>
      <c r="AJ299" s="9"/>
      <c r="AK299" s="9"/>
      <c r="AL299" s="9"/>
      <c r="AM299" s="9"/>
      <c r="AN299" s="9"/>
      <c r="AO299" s="9"/>
      <c r="AP299" s="9"/>
      <c r="AQ299" s="9"/>
      <c r="AR299" s="9"/>
      <c r="AS299" s="9"/>
      <c r="AT299" s="9"/>
      <c r="AU299" s="9"/>
      <c r="AV299" s="9"/>
      <c r="AW299" s="9"/>
      <c r="AX299" s="9"/>
      <c r="AY299" s="9"/>
    </row>
    <row r="300" spans="5:51" x14ac:dyDescent="0.25">
      <c r="E300" s="6" t="s">
        <v>447</v>
      </c>
      <c r="F300" s="7"/>
      <c r="G300" s="7"/>
      <c r="H300" s="7"/>
      <c r="I300" s="7"/>
      <c r="J300" s="7"/>
      <c r="K300" s="7"/>
      <c r="L300" s="7"/>
      <c r="M300" s="7"/>
      <c r="N300" s="7"/>
      <c r="O300" s="7"/>
      <c r="P300" s="7"/>
      <c r="Q300" s="7"/>
      <c r="R300" s="7"/>
      <c r="S300" s="7"/>
      <c r="T300" s="7"/>
      <c r="U300" s="7"/>
      <c r="X300" s="8" t="s">
        <v>443</v>
      </c>
      <c r="Y300" s="9"/>
      <c r="Z300" s="9"/>
      <c r="AA300" s="9"/>
      <c r="AB300" s="9"/>
      <c r="AC300" s="9"/>
      <c r="AD300" s="9"/>
      <c r="AE300" s="9"/>
      <c r="AF300" s="9"/>
      <c r="AG300" s="9"/>
      <c r="AH300" s="9"/>
      <c r="AI300" s="9"/>
      <c r="AJ300" s="9"/>
      <c r="AK300" s="9"/>
      <c r="AL300" s="9"/>
      <c r="AM300" s="9"/>
      <c r="AN300" s="9"/>
      <c r="AO300" s="9"/>
      <c r="AP300" s="9"/>
      <c r="AQ300" s="9"/>
      <c r="AR300" s="9"/>
      <c r="AS300" s="9"/>
      <c r="AT300" s="9"/>
      <c r="AU300" s="9"/>
      <c r="AV300" s="9"/>
      <c r="AW300" s="9"/>
      <c r="AX300" s="9"/>
      <c r="AY300" s="9"/>
    </row>
    <row r="301" spans="5:51" x14ac:dyDescent="0.25">
      <c r="E301" s="6" t="s">
        <v>127</v>
      </c>
      <c r="F301" s="7"/>
      <c r="G301" s="7"/>
      <c r="H301" s="7"/>
      <c r="I301" s="7"/>
      <c r="J301" s="7"/>
      <c r="K301" s="7"/>
      <c r="L301" s="7"/>
      <c r="M301" s="7"/>
      <c r="N301" s="7"/>
      <c r="O301" s="7"/>
      <c r="P301" s="7"/>
      <c r="Q301" s="7"/>
      <c r="R301" s="7"/>
      <c r="S301" s="7"/>
      <c r="T301" s="7"/>
      <c r="U301" s="7"/>
      <c r="X301" s="8" t="s">
        <v>444</v>
      </c>
      <c r="Y301" s="9"/>
      <c r="Z301" s="9"/>
      <c r="AA301" s="9"/>
      <c r="AB301" s="9"/>
      <c r="AC301" s="9"/>
      <c r="AD301" s="9"/>
      <c r="AE301" s="9"/>
      <c r="AF301" s="9"/>
      <c r="AG301" s="9"/>
      <c r="AH301" s="9"/>
      <c r="AI301" s="9"/>
      <c r="AJ301" s="9"/>
      <c r="AK301" s="9"/>
      <c r="AL301" s="9"/>
      <c r="AM301" s="9"/>
      <c r="AN301" s="9"/>
      <c r="AO301" s="9"/>
      <c r="AP301" s="9"/>
      <c r="AQ301" s="9"/>
      <c r="AR301" s="9"/>
      <c r="AS301" s="9"/>
      <c r="AT301" s="9"/>
      <c r="AU301" s="9"/>
      <c r="AV301" s="9"/>
      <c r="AW301" s="9"/>
      <c r="AX301" s="9"/>
      <c r="AY301" s="9"/>
    </row>
    <row r="302" spans="5:51" x14ac:dyDescent="0.25">
      <c r="E302" s="6" t="s">
        <v>448</v>
      </c>
      <c r="F302" s="7"/>
      <c r="G302" s="7"/>
      <c r="H302" s="7"/>
      <c r="I302" s="7"/>
      <c r="J302" s="7"/>
      <c r="K302" s="7"/>
      <c r="L302" s="7"/>
      <c r="M302" s="7"/>
      <c r="N302" s="7"/>
      <c r="O302" s="7"/>
      <c r="P302" s="7"/>
      <c r="Q302" s="7"/>
      <c r="R302" s="7"/>
      <c r="S302" s="7"/>
      <c r="T302" s="7"/>
      <c r="U302" s="7"/>
      <c r="X302" s="8" t="s">
        <v>450</v>
      </c>
      <c r="Y302" s="9"/>
      <c r="Z302" s="9"/>
      <c r="AA302" s="9"/>
      <c r="AB302" s="9"/>
      <c r="AC302" s="9"/>
      <c r="AD302" s="9"/>
      <c r="AE302" s="9"/>
      <c r="AF302" s="9"/>
      <c r="AG302" s="9"/>
      <c r="AH302" s="9"/>
      <c r="AI302" s="9"/>
      <c r="AJ302" s="9"/>
      <c r="AK302" s="9"/>
      <c r="AL302" s="9"/>
      <c r="AM302" s="9"/>
      <c r="AN302" s="9"/>
      <c r="AO302" s="9"/>
      <c r="AP302" s="9"/>
      <c r="AQ302" s="9"/>
      <c r="AR302" s="9"/>
      <c r="AS302" s="9"/>
      <c r="AT302" s="9"/>
      <c r="AU302" s="9"/>
      <c r="AV302" s="9"/>
      <c r="AW302" s="9"/>
      <c r="AX302" s="9"/>
      <c r="AY302" s="9"/>
    </row>
    <row r="303" spans="5:51" x14ac:dyDescent="0.25">
      <c r="E303" s="6" t="s">
        <v>128</v>
      </c>
      <c r="F303" s="7"/>
      <c r="G303" s="7"/>
      <c r="H303" s="7"/>
      <c r="I303" s="7"/>
      <c r="J303" s="7"/>
      <c r="K303" s="7"/>
      <c r="L303" s="7"/>
      <c r="M303" s="7"/>
      <c r="N303" s="7"/>
      <c r="O303" s="7"/>
      <c r="P303" s="7"/>
      <c r="Q303" s="7"/>
      <c r="R303" s="7"/>
      <c r="S303" s="7"/>
      <c r="T303" s="7"/>
      <c r="U303" s="7"/>
      <c r="X303" s="8"/>
      <c r="Y303" s="9"/>
      <c r="Z303" s="9"/>
      <c r="AA303" s="9"/>
      <c r="AB303" s="9"/>
      <c r="AC303" s="9"/>
      <c r="AD303" s="9"/>
      <c r="AE303" s="9"/>
      <c r="AF303" s="9"/>
      <c r="AG303" s="9"/>
      <c r="AH303" s="9"/>
      <c r="AI303" s="9"/>
      <c r="AJ303" s="9"/>
      <c r="AK303" s="9"/>
      <c r="AL303" s="9"/>
      <c r="AM303" s="9"/>
      <c r="AN303" s="9"/>
      <c r="AO303" s="9"/>
      <c r="AP303" s="9"/>
      <c r="AQ303" s="9"/>
      <c r="AR303" s="9"/>
      <c r="AS303" s="9"/>
      <c r="AT303" s="9"/>
      <c r="AU303" s="9"/>
      <c r="AV303" s="9"/>
      <c r="AW303" s="9"/>
      <c r="AX303" s="9"/>
      <c r="AY303" s="9"/>
    </row>
    <row r="304" spans="5:51" x14ac:dyDescent="0.25">
      <c r="E304" s="6" t="s">
        <v>442</v>
      </c>
      <c r="F304" s="7"/>
      <c r="G304" s="7"/>
      <c r="H304" s="7"/>
      <c r="I304" s="7"/>
      <c r="J304" s="7"/>
      <c r="K304" s="7"/>
      <c r="L304" s="7"/>
      <c r="M304" s="7"/>
      <c r="N304" s="7"/>
      <c r="O304" s="7"/>
      <c r="P304" s="7"/>
      <c r="Q304" s="7"/>
      <c r="R304" s="7"/>
      <c r="S304" s="7"/>
      <c r="T304" s="7"/>
      <c r="U304" s="7"/>
      <c r="X304" s="8" t="s">
        <v>13</v>
      </c>
      <c r="Y304" s="9"/>
      <c r="Z304" s="9"/>
      <c r="AA304" s="9"/>
      <c r="AB304" s="9"/>
      <c r="AC304" s="9"/>
      <c r="AD304" s="9"/>
      <c r="AE304" s="9"/>
      <c r="AF304" s="9"/>
      <c r="AG304" s="9"/>
      <c r="AH304" s="9"/>
      <c r="AI304" s="9"/>
      <c r="AJ304" s="9"/>
      <c r="AK304" s="9"/>
      <c r="AL304" s="9"/>
      <c r="AM304" s="9"/>
      <c r="AN304" s="9"/>
      <c r="AO304" s="9"/>
      <c r="AP304" s="9"/>
      <c r="AQ304" s="9"/>
      <c r="AR304" s="9"/>
      <c r="AS304" s="9"/>
      <c r="AT304" s="9"/>
      <c r="AU304" s="9"/>
      <c r="AV304" s="9"/>
      <c r="AW304" s="9"/>
      <c r="AX304" s="9"/>
      <c r="AY304" s="9"/>
    </row>
    <row r="305" spans="5:70" x14ac:dyDescent="0.25">
      <c r="E305" s="6" t="s">
        <v>454</v>
      </c>
      <c r="F305" s="7"/>
      <c r="G305" s="7"/>
      <c r="H305" s="7"/>
      <c r="I305" s="7"/>
      <c r="J305" s="7"/>
      <c r="K305" s="7"/>
      <c r="L305" s="7"/>
      <c r="M305" s="7"/>
      <c r="N305" s="7"/>
      <c r="O305" s="7"/>
      <c r="P305" s="7"/>
      <c r="Q305" s="7"/>
      <c r="R305" s="7"/>
      <c r="S305" s="7"/>
      <c r="T305" s="7"/>
      <c r="U305" s="7"/>
      <c r="X305" s="8" t="s">
        <v>8</v>
      </c>
      <c r="Y305" s="9"/>
      <c r="Z305" s="9"/>
      <c r="AA305" s="9"/>
      <c r="AB305" s="9"/>
      <c r="AC305" s="9"/>
      <c r="AD305" s="9"/>
      <c r="AE305" s="9"/>
      <c r="AF305" s="9"/>
      <c r="AG305" s="9"/>
      <c r="AH305" s="9"/>
      <c r="AI305" s="9"/>
      <c r="AJ305" s="9"/>
      <c r="AK305" s="9"/>
      <c r="AL305" s="9"/>
      <c r="AM305" s="9"/>
      <c r="AN305" s="9"/>
      <c r="AO305" s="9"/>
      <c r="AP305" s="9"/>
      <c r="AQ305" s="9"/>
      <c r="AR305" s="9"/>
      <c r="AS305" s="9"/>
      <c r="AT305" s="9"/>
      <c r="AU305" s="9"/>
      <c r="AV305" s="9"/>
      <c r="AW305" s="9"/>
      <c r="AX305" s="9"/>
      <c r="AY305" s="9"/>
    </row>
    <row r="307" spans="5:70" x14ac:dyDescent="0.25">
      <c r="E307" s="1" t="s">
        <v>2</v>
      </c>
      <c r="BR307" s="1" t="s">
        <v>3</v>
      </c>
    </row>
    <row r="398" spans="5:5" x14ac:dyDescent="0.25">
      <c r="E398" s="13" t="s">
        <v>456</v>
      </c>
    </row>
    <row r="399" spans="5:5" x14ac:dyDescent="0.25">
      <c r="E399" t="s">
        <v>457</v>
      </c>
    </row>
    <row r="400" spans="5:5" x14ac:dyDescent="0.25">
      <c r="E400"/>
    </row>
    <row r="435" spans="5:5" x14ac:dyDescent="0.25">
      <c r="E435" s="13" t="s">
        <v>458</v>
      </c>
    </row>
    <row r="436" spans="5:5" x14ac:dyDescent="0.25">
      <c r="E436" t="s">
        <v>459</v>
      </c>
    </row>
    <row r="437" spans="5:5" x14ac:dyDescent="0.25">
      <c r="E437"/>
    </row>
    <row r="529" spans="5:5" x14ac:dyDescent="0.25">
      <c r="E529" s="1" t="s">
        <v>468</v>
      </c>
    </row>
    <row r="595" spans="5:5" x14ac:dyDescent="0.25">
      <c r="E595" s="1" t="s">
        <v>469</v>
      </c>
    </row>
    <row r="744" spans="5:32" x14ac:dyDescent="0.25">
      <c r="E744" s="8" t="s">
        <v>6</v>
      </c>
      <c r="F744" s="9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  <c r="Y744" s="9"/>
      <c r="Z744" s="9"/>
      <c r="AA744" s="9"/>
      <c r="AB744" s="9"/>
      <c r="AC744" s="9"/>
      <c r="AD744" s="9"/>
      <c r="AE744" s="9"/>
      <c r="AF744" s="9"/>
    </row>
    <row r="745" spans="5:32" x14ac:dyDescent="0.25">
      <c r="E745" s="8"/>
      <c r="F745" s="9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  <c r="Y745" s="9"/>
      <c r="Z745" s="9"/>
      <c r="AA745" s="9"/>
      <c r="AB745" s="9"/>
      <c r="AC745" s="9"/>
      <c r="AD745" s="9"/>
      <c r="AE745" s="9"/>
      <c r="AF745" s="9"/>
    </row>
    <row r="746" spans="5:32" x14ac:dyDescent="0.25">
      <c r="E746" s="8" t="s">
        <v>143</v>
      </c>
      <c r="F746" s="9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  <c r="Y746" s="9"/>
      <c r="Z746" s="9"/>
      <c r="AA746" s="9"/>
      <c r="AB746" s="9"/>
      <c r="AC746" s="9"/>
      <c r="AD746" s="9"/>
      <c r="AE746" s="9"/>
      <c r="AF746" s="9"/>
    </row>
    <row r="747" spans="5:32" x14ac:dyDescent="0.25">
      <c r="E747" s="8" t="s">
        <v>7</v>
      </c>
      <c r="F747" s="9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  <c r="Y747" s="9"/>
      <c r="Z747" s="9"/>
      <c r="AA747" s="9"/>
      <c r="AB747" s="9"/>
      <c r="AC747" s="9"/>
      <c r="AD747" s="9"/>
      <c r="AE747" s="9"/>
      <c r="AF747" s="9"/>
    </row>
    <row r="748" spans="5:32" x14ac:dyDescent="0.25">
      <c r="E748" s="8" t="s">
        <v>470</v>
      </c>
      <c r="F748" s="9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  <c r="Y748" s="9"/>
      <c r="Z748" s="9"/>
      <c r="AA748" s="9"/>
      <c r="AB748" s="9"/>
      <c r="AC748" s="9"/>
      <c r="AD748" s="9"/>
      <c r="AE748" s="9"/>
      <c r="AF748" s="9"/>
    </row>
    <row r="749" spans="5:32" x14ac:dyDescent="0.25">
      <c r="E749" s="8" t="s">
        <v>471</v>
      </c>
      <c r="F749" s="9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  <c r="Y749" s="9"/>
      <c r="Z749" s="9"/>
      <c r="AA749" s="9"/>
      <c r="AB749" s="9"/>
      <c r="AC749" s="9"/>
      <c r="AD749" s="9"/>
      <c r="AE749" s="9"/>
      <c r="AF749" s="9"/>
    </row>
    <row r="750" spans="5:32" x14ac:dyDescent="0.25">
      <c r="E750" s="8"/>
      <c r="F750" s="9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  <c r="Y750" s="9"/>
      <c r="Z750" s="9"/>
      <c r="AA750" s="9"/>
      <c r="AB750" s="9"/>
      <c r="AC750" s="9"/>
      <c r="AD750" s="9"/>
      <c r="AE750" s="9"/>
      <c r="AF750" s="9"/>
    </row>
    <row r="751" spans="5:32" x14ac:dyDescent="0.25">
      <c r="E751" s="8" t="s">
        <v>13</v>
      </c>
      <c r="F751" s="9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  <c r="Y751" s="9"/>
      <c r="Z751" s="9"/>
      <c r="AA751" s="9"/>
      <c r="AB751" s="9"/>
      <c r="AC751" s="9"/>
      <c r="AD751" s="9"/>
      <c r="AE751" s="9"/>
      <c r="AF751" s="9"/>
    </row>
    <row r="752" spans="5:32" x14ac:dyDescent="0.25">
      <c r="E752" s="8" t="s">
        <v>8</v>
      </c>
      <c r="F752" s="9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  <c r="Y752" s="9"/>
      <c r="Z752" s="9"/>
      <c r="AA752" s="9"/>
      <c r="AB752" s="9"/>
      <c r="AC752" s="9"/>
      <c r="AD752" s="9"/>
      <c r="AE752" s="9"/>
      <c r="AF752" s="9"/>
    </row>
    <row r="942" spans="5:5" customFormat="1" x14ac:dyDescent="0.25">
      <c r="E942" s="1" t="s">
        <v>472</v>
      </c>
    </row>
    <row r="943" spans="5:5" customFormat="1" x14ac:dyDescent="0.25"/>
    <row r="944" spans="5:5" customFormat="1" x14ac:dyDescent="0.25">
      <c r="E944" s="13" t="s">
        <v>506</v>
      </c>
    </row>
    <row r="945" spans="5:5" customFormat="1" x14ac:dyDescent="0.25">
      <c r="E945" t="s">
        <v>507</v>
      </c>
    </row>
    <row r="946" spans="5:5" customFormat="1" x14ac:dyDescent="0.25"/>
    <row r="947" spans="5:5" customFormat="1" x14ac:dyDescent="0.25"/>
    <row r="948" spans="5:5" customFormat="1" x14ac:dyDescent="0.25"/>
    <row r="949" spans="5:5" customFormat="1" x14ac:dyDescent="0.25"/>
    <row r="950" spans="5:5" customFormat="1" x14ac:dyDescent="0.25"/>
    <row r="951" spans="5:5" customFormat="1" x14ac:dyDescent="0.25"/>
    <row r="952" spans="5:5" customFormat="1" x14ac:dyDescent="0.25"/>
    <row r="953" spans="5:5" customFormat="1" x14ac:dyDescent="0.25"/>
    <row r="954" spans="5:5" customFormat="1" x14ac:dyDescent="0.25"/>
    <row r="955" spans="5:5" customFormat="1" x14ac:dyDescent="0.25"/>
    <row r="956" spans="5:5" customFormat="1" x14ac:dyDescent="0.25"/>
    <row r="957" spans="5:5" customFormat="1" x14ac:dyDescent="0.25"/>
    <row r="958" spans="5:5" customFormat="1" x14ac:dyDescent="0.25"/>
    <row r="959" spans="5:5" customFormat="1" x14ac:dyDescent="0.25"/>
    <row r="960" spans="5:5" customFormat="1" x14ac:dyDescent="0.25"/>
    <row r="961" spans="5:53" customFormat="1" x14ac:dyDescent="0.25"/>
    <row r="962" spans="5:53" customFormat="1" x14ac:dyDescent="0.25"/>
    <row r="963" spans="5:53" customFormat="1" x14ac:dyDescent="0.25"/>
    <row r="964" spans="5:53" customFormat="1" x14ac:dyDescent="0.25"/>
    <row r="965" spans="5:53" customFormat="1" x14ac:dyDescent="0.25"/>
    <row r="966" spans="5:53" customFormat="1" x14ac:dyDescent="0.25"/>
    <row r="967" spans="5:53" customFormat="1" x14ac:dyDescent="0.25"/>
    <row r="968" spans="5:53" customFormat="1" x14ac:dyDescent="0.25"/>
    <row r="969" spans="5:53" x14ac:dyDescent="0.25">
      <c r="E969" s="6" t="s">
        <v>15</v>
      </c>
      <c r="F969" s="7"/>
      <c r="G969" s="7"/>
      <c r="H969" s="7"/>
      <c r="I969" s="7"/>
      <c r="J969" s="7"/>
      <c r="K969" s="7"/>
      <c r="L969" s="7"/>
      <c r="M969" s="7"/>
      <c r="N969" s="7"/>
      <c r="O969" s="7"/>
      <c r="P969" s="7"/>
      <c r="Q969" s="7"/>
      <c r="R969" s="7"/>
      <c r="S969" s="7"/>
      <c r="T969" s="7"/>
      <c r="U969" s="7"/>
      <c r="V969" s="7"/>
      <c r="W969" s="7"/>
      <c r="Z969" s="8" t="s">
        <v>6</v>
      </c>
      <c r="AA969" s="9"/>
      <c r="AB969" s="9"/>
      <c r="AC969" s="9"/>
      <c r="AD969" s="9"/>
      <c r="AE969" s="9"/>
      <c r="AF969" s="9"/>
      <c r="AG969" s="9"/>
      <c r="AH969" s="9"/>
      <c r="AI969" s="9"/>
      <c r="AJ969" s="9"/>
      <c r="AK969" s="9"/>
      <c r="AL969" s="9"/>
      <c r="AM969" s="9"/>
      <c r="AN969" s="9"/>
      <c r="AO969" s="9"/>
      <c r="AP969" s="9"/>
      <c r="AQ969" s="9"/>
      <c r="AR969" s="9"/>
      <c r="AS969" s="9"/>
      <c r="AT969" s="9"/>
      <c r="AU969" s="9"/>
      <c r="AV969" s="9"/>
      <c r="AW969" s="9"/>
      <c r="AX969" s="9"/>
      <c r="AY969" s="9"/>
      <c r="AZ969" s="9"/>
      <c r="BA969" s="9"/>
    </row>
    <row r="970" spans="5:53" x14ac:dyDescent="0.25">
      <c r="E970" s="6" t="s">
        <v>141</v>
      </c>
      <c r="F970" s="7"/>
      <c r="G970" s="7"/>
      <c r="H970" s="7"/>
      <c r="I970" s="7"/>
      <c r="J970" s="7"/>
      <c r="K970" s="7"/>
      <c r="L970" s="7"/>
      <c r="M970" s="7"/>
      <c r="N970" s="7"/>
      <c r="O970" s="7"/>
      <c r="P970" s="7"/>
      <c r="Q970" s="7"/>
      <c r="R970" s="7"/>
      <c r="S970" s="7"/>
      <c r="T970" s="7"/>
      <c r="U970" s="7"/>
      <c r="V970" s="7"/>
      <c r="W970" s="7"/>
      <c r="Z970" s="8"/>
      <c r="AA970" s="9"/>
      <c r="AB970" s="9"/>
      <c r="AC970" s="9"/>
      <c r="AD970" s="9"/>
      <c r="AE970" s="9"/>
      <c r="AF970" s="9"/>
      <c r="AG970" s="9"/>
      <c r="AH970" s="9"/>
      <c r="AI970" s="9"/>
      <c r="AJ970" s="9"/>
      <c r="AK970" s="9"/>
      <c r="AL970" s="9"/>
      <c r="AM970" s="9"/>
      <c r="AN970" s="9"/>
      <c r="AO970" s="9"/>
      <c r="AP970" s="9"/>
      <c r="AQ970" s="9"/>
      <c r="AR970" s="9"/>
      <c r="AS970" s="9"/>
      <c r="AT970" s="9"/>
      <c r="AU970" s="9"/>
      <c r="AV970" s="9"/>
      <c r="AW970" s="9"/>
      <c r="AX970" s="9"/>
      <c r="AY970" s="9"/>
      <c r="AZ970" s="9"/>
      <c r="BA970" s="9"/>
    </row>
    <row r="971" spans="5:53" x14ac:dyDescent="0.25">
      <c r="E971" s="6" t="s">
        <v>451</v>
      </c>
      <c r="F971" s="7"/>
      <c r="G971" s="7"/>
      <c r="H971" s="7"/>
      <c r="I971" s="7"/>
      <c r="J971" s="7"/>
      <c r="K971" s="7"/>
      <c r="L971" s="7"/>
      <c r="M971" s="7"/>
      <c r="N971" s="7"/>
      <c r="O971" s="7"/>
      <c r="P971" s="7"/>
      <c r="Q971" s="7"/>
      <c r="R971" s="7"/>
      <c r="S971" s="7"/>
      <c r="T971" s="7"/>
      <c r="U971" s="7"/>
      <c r="V971" s="7"/>
      <c r="W971" s="7"/>
      <c r="Z971" s="8" t="s">
        <v>227</v>
      </c>
      <c r="AA971" s="9"/>
      <c r="AB971" s="9"/>
      <c r="AC971" s="9"/>
      <c r="AD971" s="9"/>
      <c r="AE971" s="9"/>
      <c r="AF971" s="9"/>
      <c r="AG971" s="9"/>
      <c r="AH971" s="9"/>
      <c r="AI971" s="9"/>
      <c r="AJ971" s="9"/>
      <c r="AK971" s="9"/>
      <c r="AL971" s="9"/>
      <c r="AM971" s="9"/>
      <c r="AN971" s="9"/>
      <c r="AO971" s="9"/>
      <c r="AP971" s="9"/>
      <c r="AQ971" s="9"/>
      <c r="AR971" s="9"/>
      <c r="AS971" s="9"/>
      <c r="AT971" s="9"/>
      <c r="AU971" s="9"/>
      <c r="AV971" s="9"/>
      <c r="AW971" s="9"/>
      <c r="AX971" s="9"/>
      <c r="AY971" s="9"/>
      <c r="AZ971" s="9"/>
      <c r="BA971" s="9"/>
    </row>
    <row r="972" spans="5:53" x14ac:dyDescent="0.25">
      <c r="E972" s="6" t="s">
        <v>87</v>
      </c>
      <c r="F972" s="7"/>
      <c r="G972" s="7"/>
      <c r="H972" s="7"/>
      <c r="I972" s="7"/>
      <c r="J972" s="7"/>
      <c r="K972" s="7"/>
      <c r="L972" s="7"/>
      <c r="M972" s="7"/>
      <c r="N972" s="7"/>
      <c r="O972" s="7"/>
      <c r="P972" s="7"/>
      <c r="Q972" s="7"/>
      <c r="R972" s="7"/>
      <c r="S972" s="7"/>
      <c r="T972" s="7"/>
      <c r="U972" s="7"/>
      <c r="V972" s="7"/>
      <c r="W972" s="7"/>
      <c r="Z972" s="8" t="s">
        <v>7</v>
      </c>
      <c r="AA972" s="9"/>
      <c r="AB972" s="9"/>
      <c r="AC972" s="9"/>
      <c r="AD972" s="9"/>
      <c r="AE972" s="9"/>
      <c r="AF972" s="9"/>
      <c r="AG972" s="9"/>
      <c r="AH972" s="9"/>
      <c r="AI972" s="9"/>
      <c r="AJ972" s="9"/>
      <c r="AK972" s="9"/>
      <c r="AL972" s="9"/>
      <c r="AM972" s="9"/>
      <c r="AN972" s="9"/>
      <c r="AO972" s="9"/>
      <c r="AP972" s="9"/>
      <c r="AQ972" s="9"/>
      <c r="AR972" s="9"/>
      <c r="AS972" s="9"/>
      <c r="AT972" s="9"/>
      <c r="AU972" s="9"/>
      <c r="AV972" s="9"/>
      <c r="AW972" s="9"/>
      <c r="AX972" s="9"/>
      <c r="AY972" s="9"/>
      <c r="AZ972" s="9"/>
      <c r="BA972" s="9"/>
    </row>
    <row r="973" spans="5:53" x14ac:dyDescent="0.25">
      <c r="E973" s="6" t="s">
        <v>80</v>
      </c>
      <c r="F973" s="7"/>
      <c r="G973" s="7"/>
      <c r="H973" s="7"/>
      <c r="I973" s="7"/>
      <c r="J973" s="7"/>
      <c r="K973" s="7"/>
      <c r="L973" s="7"/>
      <c r="M973" s="7"/>
      <c r="N973" s="7"/>
      <c r="O973" s="7"/>
      <c r="P973" s="7"/>
      <c r="Q973" s="7"/>
      <c r="R973" s="7"/>
      <c r="S973" s="7"/>
      <c r="T973" s="7"/>
      <c r="U973" s="7"/>
      <c r="V973" s="7"/>
      <c r="W973" s="7"/>
      <c r="Z973" s="23" t="s">
        <v>501</v>
      </c>
      <c r="AA973" s="25"/>
      <c r="AB973" s="25"/>
      <c r="AC973" s="25"/>
      <c r="AD973" s="25"/>
      <c r="AE973" s="25"/>
      <c r="AF973" s="25"/>
      <c r="AG973" s="25"/>
      <c r="AH973" s="25"/>
      <c r="AI973" s="25"/>
      <c r="AJ973" s="25"/>
      <c r="AK973" s="25"/>
      <c r="AL973" s="25"/>
      <c r="AM973" s="25"/>
      <c r="AN973" s="25"/>
      <c r="AO973" s="25"/>
      <c r="AP973" s="25"/>
      <c r="AQ973" s="25"/>
      <c r="AR973" s="25"/>
      <c r="AS973" s="25"/>
      <c r="AT973" s="25"/>
      <c r="AU973" s="25"/>
      <c r="AV973" s="25"/>
      <c r="AW973" s="25"/>
      <c r="AX973" s="25"/>
      <c r="AY973" s="25"/>
      <c r="AZ973" s="25"/>
      <c r="BA973" s="25"/>
    </row>
    <row r="974" spans="5:53" x14ac:dyDescent="0.25">
      <c r="E974" s="6" t="s">
        <v>500</v>
      </c>
      <c r="F974" s="7"/>
      <c r="G974" s="7"/>
      <c r="H974" s="7"/>
      <c r="I974" s="7"/>
      <c r="J974" s="7"/>
      <c r="K974" s="7"/>
      <c r="L974" s="7"/>
      <c r="M974" s="7"/>
      <c r="N974" s="7"/>
      <c r="O974" s="7"/>
      <c r="P974" s="7"/>
      <c r="Q974" s="7"/>
      <c r="R974" s="7"/>
      <c r="S974" s="7"/>
      <c r="T974" s="7"/>
      <c r="U974" s="7"/>
      <c r="V974" s="7"/>
      <c r="W974" s="7"/>
      <c r="Z974" s="8" t="s">
        <v>505</v>
      </c>
      <c r="AA974" s="9"/>
      <c r="AB974" s="9"/>
      <c r="AC974" s="9"/>
      <c r="AD974" s="9"/>
      <c r="AE974" s="9"/>
      <c r="AF974" s="9"/>
      <c r="AG974" s="9"/>
      <c r="AH974" s="9"/>
      <c r="AI974" s="9"/>
      <c r="AJ974" s="9"/>
      <c r="AK974" s="9"/>
      <c r="AL974" s="9"/>
      <c r="AM974" s="9"/>
      <c r="AN974" s="9"/>
      <c r="AO974" s="9"/>
      <c r="AP974" s="9"/>
      <c r="AQ974" s="9"/>
      <c r="AR974" s="9"/>
      <c r="AS974" s="9"/>
      <c r="AT974" s="9"/>
      <c r="AU974" s="9"/>
      <c r="AV974" s="9"/>
      <c r="AW974" s="9"/>
      <c r="AX974" s="9"/>
      <c r="AY974" s="9"/>
      <c r="AZ974" s="9"/>
      <c r="BA974" s="9"/>
    </row>
    <row r="975" spans="5:53" x14ac:dyDescent="0.25">
      <c r="E975" s="6" t="s">
        <v>494</v>
      </c>
      <c r="F975" s="7"/>
      <c r="G975" s="7"/>
      <c r="H975" s="7"/>
      <c r="I975" s="7"/>
      <c r="J975" s="7"/>
      <c r="K975" s="7"/>
      <c r="L975" s="7"/>
      <c r="M975" s="7"/>
      <c r="N975" s="7"/>
      <c r="O975" s="7"/>
      <c r="P975" s="7"/>
      <c r="Q975" s="7"/>
      <c r="R975" s="7"/>
      <c r="S975" s="7"/>
      <c r="T975" s="7"/>
      <c r="U975" s="7"/>
      <c r="V975" s="7"/>
      <c r="W975" s="7"/>
      <c r="Z975" s="8" t="s">
        <v>504</v>
      </c>
      <c r="AA975" s="9"/>
      <c r="AB975" s="9"/>
      <c r="AC975" s="9"/>
      <c r="AD975" s="9"/>
      <c r="AE975" s="9"/>
      <c r="AF975" s="9"/>
      <c r="AG975" s="9"/>
      <c r="AH975" s="9"/>
      <c r="AI975" s="9"/>
      <c r="AJ975" s="9"/>
      <c r="AK975" s="9"/>
      <c r="AL975" s="9"/>
      <c r="AM975" s="9"/>
      <c r="AN975" s="9"/>
      <c r="AO975" s="9"/>
      <c r="AP975" s="9"/>
      <c r="AQ975" s="9"/>
      <c r="AR975" s="9"/>
      <c r="AS975" s="9"/>
      <c r="AT975" s="9"/>
      <c r="AU975" s="9"/>
      <c r="AV975" s="9"/>
      <c r="AW975" s="9"/>
      <c r="AX975" s="9"/>
      <c r="AY975" s="9"/>
      <c r="AZ975" s="9"/>
      <c r="BA975" s="9"/>
    </row>
    <row r="976" spans="5:53" x14ac:dyDescent="0.25">
      <c r="E976" s="18" t="s">
        <v>446</v>
      </c>
      <c r="F976" s="17"/>
      <c r="G976" s="17"/>
      <c r="H976" s="17"/>
      <c r="I976" s="17"/>
      <c r="J976" s="17"/>
      <c r="K976" s="17"/>
      <c r="L976" s="17"/>
      <c r="M976" s="17"/>
      <c r="N976" s="17"/>
      <c r="O976" s="17"/>
      <c r="P976" s="17"/>
      <c r="Q976" s="17"/>
      <c r="R976" s="17"/>
      <c r="S976" s="17"/>
      <c r="T976" s="17"/>
      <c r="U976" s="17"/>
      <c r="V976" s="17"/>
      <c r="W976" s="17"/>
      <c r="Z976" s="8" t="s">
        <v>503</v>
      </c>
      <c r="AA976" s="9"/>
      <c r="AB976" s="9"/>
      <c r="AC976" s="9"/>
      <c r="AD976" s="9"/>
      <c r="AE976" s="9"/>
      <c r="AF976" s="9"/>
      <c r="AG976" s="9"/>
      <c r="AH976" s="9"/>
      <c r="AI976" s="9"/>
      <c r="AJ976" s="9"/>
      <c r="AK976" s="9"/>
      <c r="AL976" s="9"/>
      <c r="AM976" s="9"/>
      <c r="AN976" s="9"/>
      <c r="AO976" s="9"/>
      <c r="AP976" s="9"/>
      <c r="AQ976" s="9"/>
      <c r="AR976" s="9"/>
      <c r="AS976" s="9"/>
      <c r="AT976" s="9"/>
      <c r="AU976" s="9"/>
      <c r="AV976" s="9"/>
      <c r="AW976" s="9"/>
      <c r="AX976" s="9"/>
      <c r="AY976" s="9"/>
      <c r="AZ976" s="9"/>
      <c r="BA976" s="9"/>
    </row>
    <row r="977" spans="5:70" x14ac:dyDescent="0.25">
      <c r="E977" s="6" t="s">
        <v>126</v>
      </c>
      <c r="F977" s="7"/>
      <c r="G977" s="7"/>
      <c r="H977" s="7"/>
      <c r="I977" s="7"/>
      <c r="J977" s="7"/>
      <c r="K977" s="7"/>
      <c r="L977" s="7"/>
      <c r="M977" s="7"/>
      <c r="N977" s="7"/>
      <c r="O977" s="7"/>
      <c r="P977" s="7"/>
      <c r="Q977" s="7"/>
      <c r="R977" s="7"/>
      <c r="S977" s="7"/>
      <c r="T977" s="7"/>
      <c r="U977" s="7"/>
      <c r="V977" s="7"/>
      <c r="W977" s="7"/>
      <c r="Z977" s="8" t="s">
        <v>502</v>
      </c>
      <c r="AA977" s="9"/>
      <c r="AB977" s="9"/>
      <c r="AC977" s="9"/>
      <c r="AD977" s="9"/>
      <c r="AE977" s="9"/>
      <c r="AF977" s="9"/>
      <c r="AG977" s="9"/>
      <c r="AH977" s="9"/>
      <c r="AI977" s="9"/>
      <c r="AJ977" s="9"/>
      <c r="AK977" s="9"/>
      <c r="AL977" s="9"/>
      <c r="AM977" s="9"/>
      <c r="AN977" s="9"/>
      <c r="AO977" s="9"/>
      <c r="AP977" s="9"/>
      <c r="AQ977" s="9"/>
      <c r="AR977" s="9"/>
      <c r="AS977" s="9"/>
      <c r="AT977" s="9"/>
      <c r="AU977" s="9"/>
      <c r="AV977" s="9"/>
      <c r="AW977" s="9"/>
      <c r="AX977" s="9"/>
      <c r="AY977" s="9"/>
      <c r="AZ977" s="9"/>
      <c r="BA977" s="9"/>
    </row>
    <row r="978" spans="5:70" x14ac:dyDescent="0.25">
      <c r="E978" s="6" t="s">
        <v>447</v>
      </c>
      <c r="F978" s="7"/>
      <c r="G978" s="7"/>
      <c r="H978" s="7"/>
      <c r="I978" s="7"/>
      <c r="J978" s="7"/>
      <c r="K978" s="7"/>
      <c r="L978" s="7"/>
      <c r="M978" s="7"/>
      <c r="N978" s="7"/>
      <c r="O978" s="7"/>
      <c r="P978" s="7"/>
      <c r="Q978" s="7"/>
      <c r="R978" s="7"/>
      <c r="S978" s="7"/>
      <c r="T978" s="7"/>
      <c r="U978" s="7"/>
      <c r="V978" s="7"/>
      <c r="W978" s="7"/>
      <c r="Z978" s="8"/>
      <c r="AA978" s="9"/>
      <c r="AB978" s="9"/>
      <c r="AC978" s="9"/>
      <c r="AD978" s="9"/>
      <c r="AE978" s="9"/>
      <c r="AF978" s="9"/>
      <c r="AG978" s="9"/>
      <c r="AH978" s="9"/>
      <c r="AI978" s="9"/>
      <c r="AJ978" s="9"/>
      <c r="AK978" s="9"/>
      <c r="AL978" s="9"/>
      <c r="AM978" s="9"/>
      <c r="AN978" s="9"/>
      <c r="AO978" s="9"/>
      <c r="AP978" s="9"/>
      <c r="AQ978" s="9"/>
      <c r="AR978" s="9"/>
      <c r="AS978" s="9"/>
      <c r="AT978" s="9"/>
      <c r="AU978" s="9"/>
      <c r="AV978" s="9"/>
      <c r="AW978" s="9"/>
      <c r="AX978" s="9"/>
      <c r="AY978" s="9"/>
      <c r="AZ978" s="9"/>
      <c r="BA978" s="9"/>
    </row>
    <row r="979" spans="5:70" x14ac:dyDescent="0.25">
      <c r="E979" s="6" t="s">
        <v>127</v>
      </c>
      <c r="F979" s="7"/>
      <c r="G979" s="7"/>
      <c r="H979" s="7"/>
      <c r="I979" s="7"/>
      <c r="J979" s="7"/>
      <c r="K979" s="7"/>
      <c r="L979" s="7"/>
      <c r="M979" s="7"/>
      <c r="N979" s="7"/>
      <c r="O979" s="7"/>
      <c r="P979" s="7"/>
      <c r="Q979" s="7"/>
      <c r="R979" s="7"/>
      <c r="S979" s="7"/>
      <c r="T979" s="7"/>
      <c r="U979" s="7"/>
      <c r="V979" s="7"/>
      <c r="W979" s="7"/>
      <c r="Z979" s="8" t="s">
        <v>13</v>
      </c>
      <c r="AA979" s="9"/>
      <c r="AB979" s="9"/>
      <c r="AC979" s="9"/>
      <c r="AD979" s="9"/>
      <c r="AE979" s="9"/>
      <c r="AF979" s="9"/>
      <c r="AG979" s="9"/>
      <c r="AH979" s="9"/>
      <c r="AI979" s="9"/>
      <c r="AJ979" s="9"/>
      <c r="AK979" s="9"/>
      <c r="AL979" s="9"/>
      <c r="AM979" s="9"/>
      <c r="AN979" s="9"/>
      <c r="AO979" s="9"/>
      <c r="AP979" s="9"/>
      <c r="AQ979" s="9"/>
      <c r="AR979" s="9"/>
      <c r="AS979" s="9"/>
      <c r="AT979" s="9"/>
      <c r="AU979" s="9"/>
      <c r="AV979" s="9"/>
      <c r="AW979" s="9"/>
      <c r="AX979" s="9"/>
      <c r="AY979" s="9"/>
      <c r="AZ979" s="9"/>
      <c r="BA979" s="9"/>
    </row>
    <row r="980" spans="5:70" x14ac:dyDescent="0.25">
      <c r="E980" s="18" t="s">
        <v>448</v>
      </c>
      <c r="F980" s="17"/>
      <c r="G980" s="17"/>
      <c r="H980" s="17"/>
      <c r="I980" s="17"/>
      <c r="J980" s="17"/>
      <c r="K980" s="17"/>
      <c r="L980" s="17"/>
      <c r="M980" s="17"/>
      <c r="N980" s="17"/>
      <c r="O980" s="17"/>
      <c r="P980" s="17"/>
      <c r="Q980" s="17"/>
      <c r="R980" s="17"/>
      <c r="S980" s="17"/>
      <c r="T980" s="17"/>
      <c r="U980" s="17"/>
      <c r="V980" s="17"/>
      <c r="W980" s="17"/>
      <c r="Z980" s="8" t="s">
        <v>8</v>
      </c>
      <c r="AA980" s="9"/>
      <c r="AB980" s="9"/>
      <c r="AC980" s="9"/>
      <c r="AD980" s="9"/>
      <c r="AE980" s="9"/>
      <c r="AF980" s="9"/>
      <c r="AG980" s="9"/>
      <c r="AH980" s="9"/>
      <c r="AI980" s="9"/>
      <c r="AJ980" s="9"/>
      <c r="AK980" s="9"/>
      <c r="AL980" s="9"/>
      <c r="AM980" s="9"/>
      <c r="AN980" s="9"/>
      <c r="AO980" s="9"/>
      <c r="AP980" s="9"/>
      <c r="AQ980" s="9"/>
      <c r="AR980" s="9"/>
      <c r="AS980" s="9"/>
      <c r="AT980" s="9"/>
      <c r="AU980" s="9"/>
      <c r="AV980" s="9"/>
      <c r="AW980" s="9"/>
      <c r="AX980" s="9"/>
      <c r="AY980" s="9"/>
      <c r="AZ980" s="9"/>
      <c r="BA980" s="9"/>
    </row>
    <row r="981" spans="5:70" x14ac:dyDescent="0.25">
      <c r="E981" s="6" t="s">
        <v>497</v>
      </c>
      <c r="F981" s="7"/>
      <c r="G981" s="7"/>
      <c r="H981" s="7"/>
      <c r="I981" s="7"/>
      <c r="J981" s="7"/>
      <c r="K981" s="7"/>
      <c r="L981" s="7"/>
      <c r="M981" s="7"/>
      <c r="N981" s="7"/>
      <c r="O981" s="7"/>
      <c r="P981" s="7"/>
      <c r="Q981" s="7"/>
      <c r="R981" s="7"/>
      <c r="S981" s="7"/>
      <c r="T981" s="7"/>
      <c r="U981" s="7"/>
      <c r="V981" s="7"/>
      <c r="W981" s="7"/>
    </row>
    <row r="982" spans="5:70" x14ac:dyDescent="0.25">
      <c r="E982" s="6" t="s">
        <v>495</v>
      </c>
      <c r="F982" s="7"/>
      <c r="G982" s="7"/>
      <c r="H982" s="7"/>
      <c r="I982" s="7"/>
      <c r="J982" s="7"/>
      <c r="K982" s="7"/>
      <c r="L982" s="7"/>
      <c r="M982" s="7"/>
      <c r="N982" s="7"/>
      <c r="O982" s="7"/>
      <c r="P982" s="7"/>
      <c r="Q982" s="7"/>
      <c r="R982" s="7"/>
      <c r="S982" s="7"/>
      <c r="T982" s="7"/>
      <c r="U982" s="7"/>
      <c r="V982" s="7"/>
      <c r="W982" s="7"/>
    </row>
    <row r="983" spans="5:70" x14ac:dyDescent="0.25">
      <c r="E983" s="6" t="s">
        <v>498</v>
      </c>
      <c r="F983" s="7"/>
      <c r="G983" s="7"/>
      <c r="H983" s="7"/>
      <c r="I983" s="7"/>
      <c r="J983" s="7"/>
      <c r="K983" s="7"/>
      <c r="L983" s="7"/>
      <c r="M983" s="7"/>
      <c r="N983" s="7"/>
      <c r="O983" s="7"/>
      <c r="P983" s="7"/>
      <c r="Q983" s="7"/>
      <c r="R983" s="7"/>
      <c r="S983" s="7"/>
      <c r="T983" s="7"/>
      <c r="U983" s="7"/>
      <c r="V983" s="7"/>
      <c r="W983" s="7"/>
    </row>
    <row r="984" spans="5:70" x14ac:dyDescent="0.25">
      <c r="E984" s="6" t="s">
        <v>496</v>
      </c>
      <c r="F984" s="7"/>
      <c r="G984" s="7"/>
      <c r="H984" s="7"/>
      <c r="I984" s="7"/>
      <c r="J984" s="7"/>
      <c r="K984" s="7"/>
      <c r="L984" s="7"/>
      <c r="M984" s="7"/>
      <c r="N984" s="7"/>
      <c r="O984" s="7"/>
      <c r="P984" s="7"/>
      <c r="Q984" s="7"/>
      <c r="R984" s="7"/>
      <c r="S984" s="7"/>
      <c r="T984" s="7"/>
      <c r="U984" s="7"/>
      <c r="V984" s="7"/>
      <c r="W984" s="7"/>
    </row>
    <row r="985" spans="5:70" x14ac:dyDescent="0.25">
      <c r="E985" s="6" t="s">
        <v>442</v>
      </c>
      <c r="F985" s="7"/>
      <c r="G985" s="7"/>
      <c r="H985" s="7"/>
      <c r="I985" s="7"/>
      <c r="J985" s="7"/>
      <c r="K985" s="7"/>
      <c r="L985" s="7"/>
      <c r="M985" s="7"/>
      <c r="N985" s="7"/>
      <c r="O985" s="7"/>
      <c r="P985" s="7"/>
      <c r="Q985" s="7"/>
      <c r="R985" s="7"/>
      <c r="S985" s="7"/>
      <c r="T985" s="7"/>
      <c r="U985" s="7"/>
      <c r="V985" s="7"/>
      <c r="W985" s="7"/>
    </row>
    <row r="986" spans="5:70" x14ac:dyDescent="0.25">
      <c r="E986" s="6" t="s">
        <v>454</v>
      </c>
      <c r="F986" s="7"/>
      <c r="G986" s="7"/>
      <c r="H986" s="7"/>
      <c r="I986" s="7"/>
      <c r="J986" s="7"/>
      <c r="K986" s="7"/>
      <c r="L986" s="7"/>
      <c r="M986" s="7"/>
      <c r="N986" s="7"/>
      <c r="O986" s="7"/>
      <c r="P986" s="7"/>
      <c r="Q986" s="7"/>
      <c r="R986" s="7"/>
      <c r="S986" s="7"/>
      <c r="T986" s="7"/>
      <c r="U986" s="7"/>
      <c r="V986" s="7"/>
      <c r="W986" s="7"/>
    </row>
    <row r="987" spans="5:70" x14ac:dyDescent="0.25">
      <c r="E987" s="7" t="s">
        <v>499</v>
      </c>
      <c r="F987" s="7"/>
      <c r="G987" s="7"/>
      <c r="H987" s="7"/>
      <c r="I987" s="7"/>
      <c r="J987" s="7"/>
      <c r="K987" s="7"/>
      <c r="L987" s="7"/>
      <c r="M987" s="7"/>
      <c r="N987" s="7"/>
      <c r="O987" s="7"/>
      <c r="P987" s="7"/>
      <c r="Q987" s="7"/>
      <c r="R987" s="7"/>
      <c r="S987" s="7"/>
      <c r="T987" s="7"/>
      <c r="U987" s="7"/>
      <c r="V987" s="7"/>
      <c r="W987" s="7"/>
    </row>
    <row r="989" spans="5:70" customFormat="1" x14ac:dyDescent="0.25">
      <c r="E989" s="2" t="s">
        <v>2</v>
      </c>
      <c r="BR989" s="2" t="s">
        <v>3</v>
      </c>
    </row>
    <row r="990" spans="5:70" customFormat="1" x14ac:dyDescent="0.25"/>
    <row r="991" spans="5:70" customFormat="1" x14ac:dyDescent="0.25"/>
    <row r="992" spans="5:70" customFormat="1" x14ac:dyDescent="0.25"/>
    <row r="993" customFormat="1" x14ac:dyDescent="0.25"/>
    <row r="994" customFormat="1" x14ac:dyDescent="0.25"/>
    <row r="995" customFormat="1" x14ac:dyDescent="0.25"/>
    <row r="996" customFormat="1" x14ac:dyDescent="0.25"/>
    <row r="997" customFormat="1" x14ac:dyDescent="0.25"/>
    <row r="998" customFormat="1" x14ac:dyDescent="0.25"/>
    <row r="999" customFormat="1" x14ac:dyDescent="0.25"/>
    <row r="1000" customFormat="1" x14ac:dyDescent="0.25"/>
    <row r="1001" customFormat="1" x14ac:dyDescent="0.25"/>
    <row r="1002" customFormat="1" x14ac:dyDescent="0.25"/>
    <row r="1003" customFormat="1" x14ac:dyDescent="0.25"/>
    <row r="1004" customFormat="1" x14ac:dyDescent="0.25"/>
    <row r="1005" customFormat="1" x14ac:dyDescent="0.25"/>
    <row r="1006" customFormat="1" x14ac:dyDescent="0.25"/>
    <row r="1007" customFormat="1" x14ac:dyDescent="0.25"/>
    <row r="1008" customFormat="1" x14ac:dyDescent="0.25"/>
    <row r="1009" customFormat="1" x14ac:dyDescent="0.25"/>
    <row r="1010" customFormat="1" x14ac:dyDescent="0.25"/>
    <row r="1011" customFormat="1" x14ac:dyDescent="0.25"/>
    <row r="1012" customFormat="1" x14ac:dyDescent="0.25"/>
    <row r="1013" customFormat="1" x14ac:dyDescent="0.25"/>
    <row r="1014" customFormat="1" x14ac:dyDescent="0.25"/>
    <row r="1015" customFormat="1" x14ac:dyDescent="0.25"/>
    <row r="1016" customFormat="1" x14ac:dyDescent="0.25"/>
    <row r="1017" customFormat="1" x14ac:dyDescent="0.25"/>
    <row r="1018" customFormat="1" x14ac:dyDescent="0.25"/>
    <row r="1019" customFormat="1" x14ac:dyDescent="0.25"/>
    <row r="1020" customFormat="1" x14ac:dyDescent="0.25"/>
    <row r="1021" customFormat="1" x14ac:dyDescent="0.25"/>
    <row r="1022" customFormat="1" x14ac:dyDescent="0.25"/>
    <row r="1023" customFormat="1" x14ac:dyDescent="0.25"/>
    <row r="1024" customFormat="1" x14ac:dyDescent="0.25"/>
    <row r="1025" customFormat="1" x14ac:dyDescent="0.25"/>
    <row r="1026" customFormat="1" x14ac:dyDescent="0.25"/>
    <row r="1027" customFormat="1" x14ac:dyDescent="0.25"/>
    <row r="1028" customFormat="1" x14ac:dyDescent="0.25"/>
    <row r="1029" customFormat="1" x14ac:dyDescent="0.25"/>
    <row r="1030" customFormat="1" x14ac:dyDescent="0.25"/>
    <row r="1031" customFormat="1" x14ac:dyDescent="0.25"/>
    <row r="1032" customFormat="1" x14ac:dyDescent="0.25"/>
    <row r="1180" customFormat="1" x14ac:dyDescent="0.25"/>
    <row r="1181" customFormat="1" x14ac:dyDescent="0.25"/>
    <row r="1182" customFormat="1" x14ac:dyDescent="0.25"/>
    <row r="1183" customFormat="1" x14ac:dyDescent="0.25"/>
    <row r="1184" customFormat="1" x14ac:dyDescent="0.25"/>
    <row r="1185" customFormat="1" x14ac:dyDescent="0.25"/>
    <row r="1186" customFormat="1" x14ac:dyDescent="0.25"/>
    <row r="1187" customFormat="1" x14ac:dyDescent="0.25"/>
    <row r="1188" customFormat="1" x14ac:dyDescent="0.25"/>
    <row r="1189" customFormat="1" x14ac:dyDescent="0.25"/>
    <row r="1190" customFormat="1" x14ac:dyDescent="0.25"/>
    <row r="1191" customFormat="1" x14ac:dyDescent="0.25"/>
    <row r="1192" customFormat="1" x14ac:dyDescent="0.25"/>
    <row r="1193" customFormat="1" x14ac:dyDescent="0.25"/>
    <row r="1194" customFormat="1" x14ac:dyDescent="0.25"/>
    <row r="1195" customFormat="1" x14ac:dyDescent="0.25"/>
    <row r="1196" customFormat="1" x14ac:dyDescent="0.25"/>
    <row r="1197" customFormat="1" x14ac:dyDescent="0.25"/>
    <row r="1198" customFormat="1" x14ac:dyDescent="0.25"/>
    <row r="1199" customFormat="1" x14ac:dyDescent="0.25"/>
    <row r="1200" customFormat="1" x14ac:dyDescent="0.25"/>
    <row r="1201" customFormat="1" x14ac:dyDescent="0.25"/>
    <row r="1202" customFormat="1" x14ac:dyDescent="0.25"/>
    <row r="1203" customFormat="1" x14ac:dyDescent="0.25"/>
    <row r="1204" customFormat="1" x14ac:dyDescent="0.25"/>
    <row r="1205" customFormat="1" x14ac:dyDescent="0.25"/>
    <row r="1206" customFormat="1" x14ac:dyDescent="0.25"/>
    <row r="1207" customFormat="1" x14ac:dyDescent="0.25"/>
    <row r="1208" customFormat="1" x14ac:dyDescent="0.25"/>
    <row r="1209" customFormat="1" x14ac:dyDescent="0.25"/>
    <row r="1210" customFormat="1" x14ac:dyDescent="0.25"/>
    <row r="1211" customFormat="1" x14ac:dyDescent="0.25"/>
    <row r="1212" customFormat="1" x14ac:dyDescent="0.25"/>
    <row r="1213" customFormat="1" x14ac:dyDescent="0.25"/>
    <row r="1214" customFormat="1" x14ac:dyDescent="0.25"/>
    <row r="1215" customFormat="1" x14ac:dyDescent="0.25"/>
    <row r="1216" customFormat="1" x14ac:dyDescent="0.25"/>
    <row r="1217" spans="5:5" customFormat="1" x14ac:dyDescent="0.25"/>
    <row r="1218" spans="5:5" customFormat="1" x14ac:dyDescent="0.25"/>
    <row r="1219" spans="5:5" customFormat="1" x14ac:dyDescent="0.25">
      <c r="E1219" s="13" t="s">
        <v>508</v>
      </c>
    </row>
    <row r="1220" spans="5:5" customFormat="1" x14ac:dyDescent="0.25">
      <c r="E1220" t="s">
        <v>509</v>
      </c>
    </row>
    <row r="1221" spans="5:5" customFormat="1" x14ac:dyDescent="0.25"/>
    <row r="1222" spans="5:5" customFormat="1" x14ac:dyDescent="0.25"/>
    <row r="1223" spans="5:5" customFormat="1" x14ac:dyDescent="0.25"/>
    <row r="1224" spans="5:5" customFormat="1" x14ac:dyDescent="0.25"/>
    <row r="1225" spans="5:5" customFormat="1" x14ac:dyDescent="0.25"/>
    <row r="1226" spans="5:5" customFormat="1" x14ac:dyDescent="0.25"/>
    <row r="1227" spans="5:5" customFormat="1" x14ac:dyDescent="0.25"/>
    <row r="1228" spans="5:5" customFormat="1" x14ac:dyDescent="0.25"/>
    <row r="1229" spans="5:5" customFormat="1" x14ac:dyDescent="0.25"/>
    <row r="1230" spans="5:5" customFormat="1" x14ac:dyDescent="0.25"/>
    <row r="1231" spans="5:5" customFormat="1" x14ac:dyDescent="0.25"/>
    <row r="1232" spans="5:5" customFormat="1" x14ac:dyDescent="0.25"/>
    <row r="1233" customFormat="1" x14ac:dyDescent="0.25"/>
    <row r="1234" customFormat="1" x14ac:dyDescent="0.25"/>
    <row r="1235" customFormat="1" x14ac:dyDescent="0.25"/>
    <row r="1236" customFormat="1" x14ac:dyDescent="0.25"/>
    <row r="1237" customFormat="1" x14ac:dyDescent="0.25"/>
    <row r="1238" customFormat="1" x14ac:dyDescent="0.25"/>
    <row r="1239" customFormat="1" x14ac:dyDescent="0.25"/>
    <row r="1240" customFormat="1" x14ac:dyDescent="0.25"/>
    <row r="1241" customFormat="1" x14ac:dyDescent="0.25"/>
    <row r="1242" customFormat="1" x14ac:dyDescent="0.25"/>
    <row r="1243" customFormat="1" x14ac:dyDescent="0.25"/>
    <row r="1244" customFormat="1" x14ac:dyDescent="0.25"/>
    <row r="1255" spans="3:3" x14ac:dyDescent="0.25">
      <c r="C1255" s="4">
        <v>0</v>
      </c>
    </row>
  </sheetData>
  <hyperlinks>
    <hyperlink ref="E237" r:id="rId1" display="https://teams.microsoft.com/l/message/19:09c8da91-78a0-4a77-9e47-0ae891441106_c869a345-f176-4ecc-a5d1-ed669c946231@unq.gbl.spaces/1726017707553?context=%7B%22contextType%22%3A%22chat%22%7D" xr:uid="{D2C7A070-60B4-4334-B9D9-543398DE18F0}"/>
    <hyperlink ref="E398" r:id="rId2" display="https://teams.microsoft.com/l/message/19:09c8da91-78a0-4a77-9e47-0ae891441106_c869a345-f176-4ecc-a5d1-ed669c946231@unq.gbl.spaces/1726020033746?context=%7B%22contextType%22%3A%22chat%22%7D" xr:uid="{D2A1CF96-4808-4193-8D51-FB56F44F8B07}"/>
    <hyperlink ref="E435" r:id="rId3" display="https://teams.microsoft.com/l/message/19:09c8da91-78a0-4a77-9e47-0ae891441106_c869a345-f176-4ecc-a5d1-ed669c946231@unq.gbl.spaces/1726021350806?context=%7B%22contextType%22%3A%22chat%22%7D" xr:uid="{ED9B7017-8BD5-40E0-AC79-F2D9601B431F}"/>
    <hyperlink ref="E944" r:id="rId4" display="https://teams.microsoft.com/l/message/19:09c8da91-78a0-4a77-9e47-0ae891441106_c869a345-f176-4ecc-a5d1-ed669c946231@unq.gbl.spaces/1726111229244?context=%7B%22contextType%22%3A%22chat%22%7D" xr:uid="{C6DD9FF1-B147-44AD-9E5B-4A4FAC540653}"/>
    <hyperlink ref="E1219" r:id="rId5" display="https://teams.microsoft.com/l/message/19:09c8da91-78a0-4a77-9e47-0ae891441106_c869a345-f176-4ecc-a5d1-ed669c946231@unq.gbl.spaces/1726120771546?context=%7B%22contextType%22%3A%22chat%22%7D" xr:uid="{F0487033-D071-47AA-BEB6-02F0C7C1B955}"/>
    <hyperlink ref="E35" r:id="rId6" display="https://teams.microsoft.com/l/message/19:d7afe02c6ef44f8b911b53dfceb5756d@thread.v2/1725865347335?context=%7B%22contextType%22%3A%22chat%22%7D" xr:uid="{C7391426-F949-4E41-AB23-8268AFA2A0D2}"/>
    <hyperlink ref="E123" r:id="rId7" display="https://teams.microsoft.com/l/message/19:d7afe02c6ef44f8b911b53dfceb5756d@thread.v2/1725941370745?context=%7B%22contextType%22%3A%22chat%22%7D" xr:uid="{AC81221A-5D21-4A72-9C95-C936D4399251}"/>
    <hyperlink ref="E109" r:id="rId8" display="https://teams.microsoft.com/l/message/19:d7afe02c6ef44f8b911b53dfceb5756d@thread.v2/1725934257657?context=%7B%22contextType%22%3A%22chat%22%7D" xr:uid="{A1CD8117-0662-40D9-8C7A-DC9A728DC7B7}"/>
    <hyperlink ref="E82" r:id="rId9" display="https://teams.microsoft.com/l/message/19:d7afe02c6ef44f8b911b53dfceb5756d@thread.v2/1725934130766?context=%7B%22contextType%22%3A%22chat%22%7D" xr:uid="{36CFCA15-28D3-438A-8C75-B74B17B8E94E}"/>
    <hyperlink ref="E66" r:id="rId10" display="https://teams.microsoft.com/l/message/19:d7afe02c6ef44f8b911b53dfceb5756d@thread.v2/1725934035669?context=%7B%22contextType%22%3A%22chat%22%7D" xr:uid="{9E457020-837B-4C26-B2A1-E1C1AE4E4FCA}"/>
    <hyperlink ref="E50" r:id="rId11" display="https://teams.microsoft.com/l/message/19:d7afe02c6ef44f8b911b53dfceb5756d@thread.v2/1725933807459?context=%7B%22contextType%22%3A%22chat%22%7D" xr:uid="{A9AB424F-9EE7-4EE4-ABFC-DC7D42F2EBE1}"/>
    <hyperlink ref="E141" r:id="rId12" display="https://teams.microsoft.com/l/message/19:05e04ef6-a8c9-48db-8065-061fa260292c_f57b8c00-4882-4d7c-a3b9-0ecf369ec9ad@unq.gbl.spaces/1726024882845?context=%7B%22contextType%22%3A%22chat%22%7D" xr:uid="{D8D0EC57-F8D4-427E-AE88-2EC60E365321}"/>
    <hyperlink ref="E203" r:id="rId13" display="https://teams.microsoft.com/l/message/19:c2f59e56-47db-4a1e-8d4e-693ba0ed46c2_c869a345-f176-4ecc-a5d1-ed669c946231@unq.gbl.spaces/1726026974743?context=%7B%22contextType%22%3A%22chat%22%7D" xr:uid="{17E43776-BF7B-4422-9579-7C2BB6B26503}"/>
  </hyperlinks>
  <pageMargins left="0.7" right="0.7" top="0.75" bottom="0.75" header="0.3" footer="0.3"/>
  <drawing r:id="rId1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BD3CCD-D952-4595-B20D-FD924E6F7B75}">
  <dimension ref="B2:BR428"/>
  <sheetViews>
    <sheetView topLeftCell="A380" zoomScale="85" zoomScaleNormal="85" workbookViewId="0">
      <selection activeCell="A428" sqref="A428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472</v>
      </c>
    </row>
    <row r="4" spans="2:5" x14ac:dyDescent="0.25">
      <c r="C4" s="12">
        <v>0</v>
      </c>
      <c r="E4" s="1" t="s">
        <v>473</v>
      </c>
    </row>
    <row r="5" spans="2:5" x14ac:dyDescent="0.25">
      <c r="E5" s="3" t="s">
        <v>474</v>
      </c>
    </row>
    <row r="6" spans="2:5" x14ac:dyDescent="0.25">
      <c r="E6" s="1" t="s">
        <v>224</v>
      </c>
    </row>
    <row r="7" spans="2:5" x14ac:dyDescent="0.25">
      <c r="E7" s="3" t="s">
        <v>101</v>
      </c>
    </row>
    <row r="10" spans="2:5" x14ac:dyDescent="0.25">
      <c r="E10" s="13" t="s">
        <v>490</v>
      </c>
    </row>
    <row r="11" spans="2:5" x14ac:dyDescent="0.25">
      <c r="E11" t="s">
        <v>491</v>
      </c>
    </row>
    <row r="12" spans="2:5" x14ac:dyDescent="0.25">
      <c r="E12"/>
    </row>
    <row r="46" spans="5:5" x14ac:dyDescent="0.25">
      <c r="E46" s="21" t="s">
        <v>77</v>
      </c>
    </row>
    <row r="47" spans="5:5" x14ac:dyDescent="0.25">
      <c r="E47" s="3" t="s">
        <v>97</v>
      </c>
    </row>
    <row r="49" spans="5:49" x14ac:dyDescent="0.25">
      <c r="E49" s="21" t="s">
        <v>99</v>
      </c>
    </row>
    <row r="50" spans="5:49" x14ac:dyDescent="0.25">
      <c r="E50" s="3" t="s">
        <v>102</v>
      </c>
    </row>
    <row r="52" spans="5:49" x14ac:dyDescent="0.25">
      <c r="E52" s="21" t="s">
        <v>100</v>
      </c>
    </row>
    <row r="53" spans="5:49" x14ac:dyDescent="0.25">
      <c r="E53" s="3" t="s">
        <v>225</v>
      </c>
    </row>
    <row r="55" spans="5:49" x14ac:dyDescent="0.25">
      <c r="E55" s="21" t="s">
        <v>50</v>
      </c>
    </row>
    <row r="56" spans="5:49" x14ac:dyDescent="0.25">
      <c r="E56" s="3" t="s">
        <v>477</v>
      </c>
      <c r="AW56" s="1" t="s">
        <v>478</v>
      </c>
    </row>
    <row r="58" spans="5:49" x14ac:dyDescent="0.25">
      <c r="E58" s="21" t="s">
        <v>51</v>
      </c>
    </row>
    <row r="59" spans="5:49" x14ac:dyDescent="0.25">
      <c r="E59" s="3" t="s">
        <v>475</v>
      </c>
    </row>
    <row r="61" spans="5:49" x14ac:dyDescent="0.25">
      <c r="E61" s="21" t="s">
        <v>53</v>
      </c>
    </row>
    <row r="62" spans="5:49" x14ac:dyDescent="0.25">
      <c r="E62" s="3" t="s">
        <v>476</v>
      </c>
    </row>
    <row r="64" spans="5:49" x14ac:dyDescent="0.25">
      <c r="E64" s="21" t="s">
        <v>52</v>
      </c>
    </row>
    <row r="65" spans="5:34" x14ac:dyDescent="0.25">
      <c r="E65" s="3" t="s">
        <v>479</v>
      </c>
      <c r="V65" s="1" t="s">
        <v>480</v>
      </c>
    </row>
    <row r="67" spans="5:34" x14ac:dyDescent="0.25">
      <c r="E67" s="6" t="s">
        <v>0</v>
      </c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</row>
    <row r="68" spans="5:34" x14ac:dyDescent="0.25">
      <c r="E68" s="6" t="s">
        <v>78</v>
      </c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</row>
    <row r="69" spans="5:34" x14ac:dyDescent="0.25">
      <c r="E69" s="18" t="s">
        <v>483</v>
      </c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</row>
    <row r="70" spans="5:34" x14ac:dyDescent="0.25">
      <c r="E70" s="6" t="s">
        <v>75</v>
      </c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</row>
    <row r="71" spans="5:34" x14ac:dyDescent="0.25">
      <c r="E71" s="6" t="s">
        <v>482</v>
      </c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</row>
    <row r="72" spans="5:34" x14ac:dyDescent="0.25">
      <c r="E72" s="6" t="s">
        <v>481</v>
      </c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</row>
    <row r="74" spans="5:34" x14ac:dyDescent="0.25">
      <c r="E74" s="8" t="s">
        <v>6</v>
      </c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  <c r="Y74" s="9"/>
      <c r="Z74" s="9"/>
      <c r="AA74" s="9"/>
      <c r="AB74" s="9"/>
      <c r="AC74" s="9"/>
      <c r="AD74" s="9"/>
      <c r="AE74" s="9"/>
      <c r="AF74" s="9"/>
      <c r="AG74" s="9"/>
      <c r="AH74" s="9"/>
    </row>
    <row r="75" spans="5:34" x14ac:dyDescent="0.25">
      <c r="E75" s="8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  <c r="Y75" s="9"/>
      <c r="Z75" s="9"/>
      <c r="AA75" s="9"/>
      <c r="AB75" s="9"/>
      <c r="AC75" s="9"/>
      <c r="AD75" s="9"/>
      <c r="AE75" s="9"/>
      <c r="AF75" s="9"/>
      <c r="AG75" s="9"/>
      <c r="AH75" s="9"/>
    </row>
    <row r="76" spans="5:34" x14ac:dyDescent="0.25">
      <c r="E76" s="8" t="s">
        <v>484</v>
      </c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  <c r="Y76" s="9"/>
      <c r="Z76" s="9"/>
      <c r="AA76" s="9"/>
      <c r="AB76" s="9"/>
      <c r="AC76" s="9"/>
      <c r="AD76" s="9"/>
      <c r="AE76" s="9"/>
      <c r="AF76" s="9"/>
      <c r="AG76" s="9"/>
      <c r="AH76" s="9"/>
    </row>
    <row r="77" spans="5:34" x14ac:dyDescent="0.25">
      <c r="E77" s="8" t="s">
        <v>7</v>
      </c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  <c r="Y77" s="9"/>
      <c r="Z77" s="9"/>
      <c r="AA77" s="9"/>
      <c r="AB77" s="9"/>
      <c r="AC77" s="9"/>
      <c r="AD77" s="9"/>
      <c r="AE77" s="9"/>
      <c r="AF77" s="9"/>
      <c r="AG77" s="9"/>
      <c r="AH77" s="9"/>
    </row>
    <row r="78" spans="5:34" x14ac:dyDescent="0.25">
      <c r="E78" s="8" t="s">
        <v>485</v>
      </c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  <c r="Y78" s="9"/>
      <c r="Z78" s="9"/>
      <c r="AA78" s="9"/>
      <c r="AB78" s="9"/>
      <c r="AC78" s="9"/>
      <c r="AD78" s="9"/>
      <c r="AE78" s="9"/>
      <c r="AF78" s="9"/>
      <c r="AG78" s="9"/>
      <c r="AH78" s="9"/>
    </row>
    <row r="79" spans="5:34" x14ac:dyDescent="0.25">
      <c r="E79" s="8" t="s">
        <v>486</v>
      </c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  <c r="Y79" s="9"/>
      <c r="Z79" s="9"/>
      <c r="AA79" s="9"/>
      <c r="AB79" s="9"/>
      <c r="AC79" s="9"/>
      <c r="AD79" s="9"/>
      <c r="AE79" s="9"/>
      <c r="AF79" s="9"/>
      <c r="AG79" s="9"/>
      <c r="AH79" s="9"/>
    </row>
    <row r="80" spans="5:34" x14ac:dyDescent="0.25">
      <c r="E80" s="8" t="s">
        <v>487</v>
      </c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  <c r="Y80" s="9"/>
      <c r="Z80" s="9"/>
      <c r="AA80" s="9"/>
      <c r="AB80" s="9"/>
      <c r="AC80" s="9"/>
      <c r="AD80" s="9"/>
      <c r="AE80" s="9"/>
      <c r="AF80" s="9"/>
      <c r="AG80" s="9"/>
      <c r="AH80" s="9"/>
    </row>
    <row r="81" spans="5:70" x14ac:dyDescent="0.25">
      <c r="E81" s="8" t="s">
        <v>488</v>
      </c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  <c r="Y81" s="9"/>
      <c r="Z81" s="9"/>
      <c r="AA81" s="9"/>
      <c r="AB81" s="9"/>
      <c r="AC81" s="9"/>
      <c r="AD81" s="9"/>
      <c r="AE81" s="9"/>
      <c r="AF81" s="9"/>
      <c r="AG81" s="9"/>
      <c r="AH81" s="9"/>
    </row>
    <row r="82" spans="5:70" x14ac:dyDescent="0.25">
      <c r="E82" s="8" t="s">
        <v>489</v>
      </c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  <c r="Y82" s="9"/>
      <c r="Z82" s="9"/>
      <c r="AA82" s="9"/>
      <c r="AB82" s="9"/>
      <c r="AC82" s="9"/>
      <c r="AD82" s="9"/>
      <c r="AE82" s="9"/>
      <c r="AF82" s="9"/>
      <c r="AG82" s="9"/>
      <c r="AH82" s="9"/>
    </row>
    <row r="83" spans="5:70" x14ac:dyDescent="0.25">
      <c r="E83" s="8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  <c r="Y83" s="9"/>
      <c r="Z83" s="9"/>
      <c r="AA83" s="9"/>
      <c r="AB83" s="9"/>
      <c r="AC83" s="9"/>
      <c r="AD83" s="9"/>
      <c r="AE83" s="9"/>
      <c r="AF83" s="9"/>
      <c r="AG83" s="9"/>
      <c r="AH83" s="9"/>
    </row>
    <row r="84" spans="5:70" x14ac:dyDescent="0.25">
      <c r="E84" s="8" t="s">
        <v>13</v>
      </c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  <c r="Y84" s="9"/>
      <c r="Z84" s="9"/>
      <c r="AA84" s="9"/>
      <c r="AB84" s="9"/>
      <c r="AC84" s="9"/>
      <c r="AD84" s="9"/>
      <c r="AE84" s="9"/>
      <c r="AF84" s="9"/>
      <c r="AG84" s="9"/>
      <c r="AH84" s="9"/>
    </row>
    <row r="85" spans="5:70" x14ac:dyDescent="0.25">
      <c r="E85" s="8" t="s">
        <v>8</v>
      </c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  <c r="Y85" s="9"/>
      <c r="Z85" s="9"/>
      <c r="AA85" s="9"/>
      <c r="AB85" s="9"/>
      <c r="AC85" s="9"/>
      <c r="AD85" s="9"/>
      <c r="AE85" s="9"/>
      <c r="AF85" s="9"/>
      <c r="AG85" s="9"/>
      <c r="AH85" s="9"/>
    </row>
    <row r="87" spans="5:70" x14ac:dyDescent="0.25">
      <c r="E87" s="1" t="s">
        <v>2</v>
      </c>
      <c r="BR87" s="1" t="s">
        <v>3</v>
      </c>
    </row>
    <row r="170" spans="5:5" x14ac:dyDescent="0.25">
      <c r="E170" s="13" t="s">
        <v>492</v>
      </c>
    </row>
    <row r="171" spans="5:5" x14ac:dyDescent="0.25">
      <c r="E171" t="s">
        <v>493</v>
      </c>
    </row>
    <row r="172" spans="5:5" x14ac:dyDescent="0.25">
      <c r="E172"/>
    </row>
    <row r="225" spans="3:5" x14ac:dyDescent="0.25">
      <c r="C225" s="12">
        <v>0</v>
      </c>
      <c r="E225" s="1" t="s">
        <v>510</v>
      </c>
    </row>
    <row r="226" spans="3:5" x14ac:dyDescent="0.25">
      <c r="E226" s="3" t="s">
        <v>511</v>
      </c>
    </row>
    <row r="227" spans="3:5" x14ac:dyDescent="0.25">
      <c r="E227" s="1" t="s">
        <v>512</v>
      </c>
    </row>
    <row r="228" spans="3:5" x14ac:dyDescent="0.25">
      <c r="E228" s="3" t="s">
        <v>71</v>
      </c>
    </row>
    <row r="229" spans="3:5" x14ac:dyDescent="0.25">
      <c r="E229" s="3" t="s">
        <v>228</v>
      </c>
    </row>
    <row r="231" spans="3:5" x14ac:dyDescent="0.25">
      <c r="E231" s="1" t="s">
        <v>512</v>
      </c>
    </row>
    <row r="273" spans="5:28" x14ac:dyDescent="0.25">
      <c r="E273" s="6" t="s">
        <v>513</v>
      </c>
      <c r="F273" s="7"/>
      <c r="G273" s="7"/>
      <c r="H273" s="7"/>
      <c r="I273" s="7"/>
      <c r="J273" s="7"/>
      <c r="K273" s="7"/>
      <c r="L273" s="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  <c r="Z273" s="7"/>
      <c r="AA273" s="7"/>
      <c r="AB273" s="7"/>
    </row>
    <row r="274" spans="5:28" x14ac:dyDescent="0.25">
      <c r="E274" s="6" t="s">
        <v>514</v>
      </c>
      <c r="F274" s="7"/>
      <c r="G274" s="7"/>
      <c r="H274" s="7"/>
      <c r="I274" s="7"/>
      <c r="J274" s="7"/>
      <c r="K274" s="7"/>
      <c r="L274" s="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  <c r="AA274" s="7"/>
      <c r="AB274" s="7"/>
    </row>
    <row r="275" spans="5:28" x14ac:dyDescent="0.25">
      <c r="E275" s="6" t="s">
        <v>515</v>
      </c>
      <c r="F275" s="7"/>
      <c r="G275" s="7"/>
      <c r="H275" s="7"/>
      <c r="I275" s="7"/>
      <c r="J275" s="7"/>
      <c r="K275" s="7"/>
      <c r="L275" s="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  <c r="AA275" s="7"/>
      <c r="AB275" s="7"/>
    </row>
    <row r="276" spans="5:28" x14ac:dyDescent="0.25">
      <c r="E276" s="6" t="s">
        <v>310</v>
      </c>
      <c r="F276" s="7"/>
      <c r="G276" s="7"/>
      <c r="H276" s="7"/>
      <c r="I276" s="7"/>
      <c r="J276" s="7"/>
      <c r="K276" s="7"/>
      <c r="L276" s="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  <c r="AA276" s="7"/>
      <c r="AB276" s="7"/>
    </row>
    <row r="277" spans="5:28" x14ac:dyDescent="0.25">
      <c r="E277" s="6" t="s">
        <v>516</v>
      </c>
      <c r="F277" s="7"/>
      <c r="G277" s="7"/>
      <c r="H277" s="7"/>
      <c r="I277" s="7"/>
      <c r="J277" s="7"/>
      <c r="K277" s="7"/>
      <c r="L277" s="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  <c r="AA277" s="7"/>
      <c r="AB277" s="7"/>
    </row>
    <row r="278" spans="5:28" x14ac:dyDescent="0.25">
      <c r="E278" s="6" t="s">
        <v>517</v>
      </c>
      <c r="F278" s="7"/>
      <c r="G278" s="7"/>
      <c r="H278" s="7"/>
      <c r="I278" s="7"/>
      <c r="J278" s="7"/>
      <c r="K278" s="7"/>
      <c r="L278" s="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  <c r="AA278" s="7"/>
      <c r="AB278" s="7"/>
    </row>
    <row r="279" spans="5:28" x14ac:dyDescent="0.25">
      <c r="E279" s="6" t="s">
        <v>519</v>
      </c>
      <c r="F279" s="7"/>
      <c r="G279" s="7"/>
      <c r="H279" s="7"/>
      <c r="I279" s="7"/>
      <c r="J279" s="7"/>
      <c r="K279" s="7"/>
      <c r="L279" s="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  <c r="AA279" s="7"/>
      <c r="AB279" s="7"/>
    </row>
    <row r="280" spans="5:28" x14ac:dyDescent="0.25">
      <c r="E280" s="6" t="s">
        <v>518</v>
      </c>
      <c r="F280" s="7"/>
      <c r="G280" s="7"/>
      <c r="H280" s="7"/>
      <c r="I280" s="7"/>
      <c r="J280" s="7"/>
      <c r="K280" s="7"/>
      <c r="L280" s="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  <c r="Z280" s="7"/>
      <c r="AA280" s="7"/>
      <c r="AB280" s="7"/>
    </row>
    <row r="282" spans="5:28" x14ac:dyDescent="0.25">
      <c r="E282" s="13" t="s">
        <v>229</v>
      </c>
    </row>
    <row r="283" spans="5:28" x14ac:dyDescent="0.25">
      <c r="E283" t="s">
        <v>522</v>
      </c>
    </row>
    <row r="284" spans="5:28" x14ac:dyDescent="0.25">
      <c r="E284"/>
    </row>
    <row r="428" spans="3:3" x14ac:dyDescent="0.25">
      <c r="C428" s="4">
        <v>0</v>
      </c>
    </row>
  </sheetData>
  <hyperlinks>
    <hyperlink ref="E282" r:id="rId1" display="https://teams.microsoft.com/l/message/19:c869a345-f176-4ecc-a5d1-ed669c946231_d0471559-2db6-4845-9095-5766a2d986aa@unq.gbl.spaces/1726123578086?context=%7B%22contextType%22%3A%22chat%22%7D" xr:uid="{B8EA80BF-2355-403F-AD8C-53E751844793}"/>
    <hyperlink ref="E10" r:id="rId2" display="https://teams.microsoft.com/l/message/19:09c8da91-78a0-4a77-9e47-0ae891441106_c869a345-f176-4ecc-a5d1-ed669c946231@unq.gbl.spaces/1726104410937?context=%7B%22contextType%22%3A%22chat%22%7D" xr:uid="{D235478B-E8CE-4630-A951-7130234AC515}"/>
    <hyperlink ref="E170" r:id="rId3" display="https://teams.microsoft.com/l/message/19:09c8da91-78a0-4a77-9e47-0ae891441106_c869a345-f176-4ecc-a5d1-ed669c946231@unq.gbl.spaces/1726109405853?context=%7B%22contextType%22%3A%22chat%22%7D" xr:uid="{5FEA5F17-5B0A-4D71-A0C2-7104C691BA4C}"/>
  </hyperlinks>
  <pageMargins left="0.7" right="0.7" top="0.75" bottom="0.75" header="0.3" footer="0.3"/>
  <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7145D7-6FA2-48CF-9130-07D93DE321D2}">
  <dimension ref="B2:BR234"/>
  <sheetViews>
    <sheetView topLeftCell="A186" zoomScale="85" zoomScaleNormal="85" workbookViewId="0">
      <selection activeCell="A234" sqref="A234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520</v>
      </c>
    </row>
    <row r="4" spans="2:5" x14ac:dyDescent="0.25">
      <c r="C4" s="12">
        <v>0</v>
      </c>
      <c r="E4" s="1" t="s">
        <v>521</v>
      </c>
    </row>
    <row r="5" spans="2:5" x14ac:dyDescent="0.25">
      <c r="E5" s="3" t="s">
        <v>535</v>
      </c>
    </row>
    <row r="6" spans="2:5" x14ac:dyDescent="0.25">
      <c r="E6" s="1" t="s">
        <v>145</v>
      </c>
    </row>
    <row r="7" spans="2:5" x14ac:dyDescent="0.25">
      <c r="E7" s="3" t="s">
        <v>101</v>
      </c>
    </row>
    <row r="10" spans="2:5" x14ac:dyDescent="0.25">
      <c r="E10" s="21" t="s">
        <v>77</v>
      </c>
    </row>
    <row r="11" spans="2:5" x14ac:dyDescent="0.25">
      <c r="E11" s="3" t="s">
        <v>97</v>
      </c>
    </row>
    <row r="13" spans="2:5" x14ac:dyDescent="0.25">
      <c r="E13" s="21" t="s">
        <v>99</v>
      </c>
    </row>
    <row r="14" spans="2:5" x14ac:dyDescent="0.25">
      <c r="E14" s="3" t="s">
        <v>102</v>
      </c>
    </row>
    <row r="16" spans="2:5" x14ac:dyDescent="0.25">
      <c r="E16" s="21" t="s">
        <v>100</v>
      </c>
    </row>
    <row r="17" spans="5:62" x14ac:dyDescent="0.25">
      <c r="E17" s="3" t="s">
        <v>118</v>
      </c>
    </row>
    <row r="19" spans="5:62" x14ac:dyDescent="0.25">
      <c r="E19" s="21" t="s">
        <v>50</v>
      </c>
    </row>
    <row r="20" spans="5:62" x14ac:dyDescent="0.25">
      <c r="E20" s="3" t="s">
        <v>536</v>
      </c>
    </row>
    <row r="22" spans="5:62" x14ac:dyDescent="0.25">
      <c r="E22" s="21" t="s">
        <v>51</v>
      </c>
    </row>
    <row r="23" spans="5:62" x14ac:dyDescent="0.25">
      <c r="E23" s="3" t="s">
        <v>537</v>
      </c>
    </row>
    <row r="25" spans="5:62" x14ac:dyDescent="0.25">
      <c r="E25" s="21" t="s">
        <v>53</v>
      </c>
    </row>
    <row r="26" spans="5:62" x14ac:dyDescent="0.25">
      <c r="E26" s="3" t="s">
        <v>538</v>
      </c>
      <c r="P26" s="3" t="s">
        <v>541</v>
      </c>
    </row>
    <row r="28" spans="5:62" x14ac:dyDescent="0.25">
      <c r="E28" s="21" t="s">
        <v>52</v>
      </c>
    </row>
    <row r="29" spans="5:62" x14ac:dyDescent="0.25">
      <c r="E29" s="3" t="s">
        <v>539</v>
      </c>
      <c r="P29" s="1" t="s">
        <v>540</v>
      </c>
    </row>
    <row r="31" spans="5:62" x14ac:dyDescent="0.25">
      <c r="E31" s="6" t="s">
        <v>542</v>
      </c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  <c r="AA31" s="7"/>
      <c r="AB31" s="7"/>
      <c r="AC31" s="7"/>
      <c r="AD31" s="7"/>
      <c r="AE31" s="7"/>
      <c r="AF31" s="7"/>
      <c r="AG31" s="7"/>
      <c r="AH31" s="7"/>
      <c r="AI31" s="7"/>
      <c r="AJ31" s="7"/>
      <c r="AK31" s="7"/>
      <c r="AL31" s="7"/>
      <c r="AM31" s="7"/>
      <c r="AN31" s="7"/>
      <c r="AP31" s="8" t="s">
        <v>6</v>
      </c>
      <c r="AQ31" s="9"/>
      <c r="AR31" s="9"/>
      <c r="AS31" s="9"/>
      <c r="AT31" s="9"/>
      <c r="AU31" s="9"/>
      <c r="AV31" s="9"/>
      <c r="AW31" s="9"/>
      <c r="AX31" s="9"/>
      <c r="AY31" s="9"/>
      <c r="AZ31" s="9"/>
      <c r="BA31" s="9"/>
      <c r="BB31" s="9"/>
      <c r="BC31" s="9"/>
      <c r="BD31" s="9"/>
      <c r="BE31" s="9"/>
      <c r="BF31" s="9"/>
      <c r="BG31" s="9"/>
      <c r="BH31" s="9"/>
      <c r="BI31" s="9"/>
      <c r="BJ31" s="9"/>
    </row>
    <row r="32" spans="5:62" x14ac:dyDescent="0.25">
      <c r="E32" s="6" t="s">
        <v>523</v>
      </c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  <c r="AA32" s="7"/>
      <c r="AB32" s="7"/>
      <c r="AC32" s="7"/>
      <c r="AD32" s="7"/>
      <c r="AE32" s="7"/>
      <c r="AF32" s="7"/>
      <c r="AG32" s="7"/>
      <c r="AH32" s="7"/>
      <c r="AI32" s="7"/>
      <c r="AJ32" s="7"/>
      <c r="AK32" s="7"/>
      <c r="AL32" s="7"/>
      <c r="AM32" s="7"/>
      <c r="AN32" s="7"/>
      <c r="AP32" s="8"/>
      <c r="AQ32" s="9"/>
      <c r="AR32" s="9"/>
      <c r="AS32" s="9"/>
      <c r="AT32" s="9"/>
      <c r="AU32" s="9"/>
      <c r="AV32" s="9"/>
      <c r="AW32" s="9"/>
      <c r="AX32" s="9"/>
      <c r="AY32" s="9"/>
      <c r="AZ32" s="9"/>
      <c r="BA32" s="9"/>
      <c r="BB32" s="9"/>
      <c r="BC32" s="9"/>
      <c r="BD32" s="9"/>
      <c r="BE32" s="9"/>
      <c r="BF32" s="9"/>
      <c r="BG32" s="9"/>
      <c r="BH32" s="9"/>
      <c r="BI32" s="9"/>
      <c r="BJ32" s="9"/>
    </row>
    <row r="33" spans="5:62" x14ac:dyDescent="0.25">
      <c r="E33" s="6" t="s">
        <v>142</v>
      </c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  <c r="AA33" s="7"/>
      <c r="AB33" s="7"/>
      <c r="AC33" s="7"/>
      <c r="AD33" s="7"/>
      <c r="AE33" s="7"/>
      <c r="AF33" s="7"/>
      <c r="AG33" s="7"/>
      <c r="AH33" s="7"/>
      <c r="AI33" s="7"/>
      <c r="AJ33" s="7"/>
      <c r="AK33" s="7"/>
      <c r="AL33" s="7"/>
      <c r="AM33" s="7"/>
      <c r="AN33" s="7"/>
      <c r="AP33" s="8" t="s">
        <v>418</v>
      </c>
      <c r="AQ33" s="9"/>
      <c r="AR33" s="9"/>
      <c r="AS33" s="9"/>
      <c r="AT33" s="9"/>
      <c r="AU33" s="9"/>
      <c r="AV33" s="9"/>
      <c r="AW33" s="9"/>
      <c r="AX33" s="9"/>
      <c r="AY33" s="9"/>
      <c r="AZ33" s="9"/>
      <c r="BA33" s="9"/>
      <c r="BB33" s="9"/>
      <c r="BC33" s="9"/>
      <c r="BD33" s="9"/>
      <c r="BE33" s="9"/>
      <c r="BF33" s="9"/>
      <c r="BG33" s="9"/>
      <c r="BH33" s="9"/>
      <c r="BI33" s="9"/>
      <c r="BJ33" s="9"/>
    </row>
    <row r="34" spans="5:62" x14ac:dyDescent="0.25">
      <c r="E34" s="6" t="s">
        <v>543</v>
      </c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  <c r="AA34" s="7"/>
      <c r="AB34" s="7"/>
      <c r="AC34" s="7"/>
      <c r="AD34" s="7"/>
      <c r="AE34" s="7"/>
      <c r="AF34" s="7"/>
      <c r="AG34" s="7"/>
      <c r="AH34" s="7"/>
      <c r="AI34" s="7"/>
      <c r="AJ34" s="7"/>
      <c r="AK34" s="7"/>
      <c r="AL34" s="7"/>
      <c r="AM34" s="7"/>
      <c r="AN34" s="7"/>
      <c r="AP34" s="8" t="s">
        <v>7</v>
      </c>
      <c r="AQ34" s="9"/>
      <c r="AR34" s="9"/>
      <c r="AS34" s="9"/>
      <c r="AT34" s="9"/>
      <c r="AU34" s="9"/>
      <c r="AV34" s="9"/>
      <c r="AW34" s="9"/>
      <c r="AX34" s="9"/>
      <c r="AY34" s="9"/>
      <c r="AZ34" s="9"/>
      <c r="BA34" s="9"/>
      <c r="BB34" s="9"/>
      <c r="BC34" s="9"/>
      <c r="BD34" s="9"/>
      <c r="BE34" s="9"/>
      <c r="BF34" s="9"/>
      <c r="BG34" s="9"/>
      <c r="BH34" s="9"/>
      <c r="BI34" s="9"/>
      <c r="BJ34" s="9"/>
    </row>
    <row r="35" spans="5:62" x14ac:dyDescent="0.25">
      <c r="E35" s="6" t="s">
        <v>544</v>
      </c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  <c r="AL35" s="7"/>
      <c r="AM35" s="7"/>
      <c r="AN35" s="7"/>
      <c r="AP35" s="8" t="s">
        <v>550</v>
      </c>
      <c r="AQ35" s="9"/>
      <c r="AR35" s="9"/>
      <c r="AS35" s="9"/>
      <c r="AT35" s="9"/>
      <c r="AU35" s="9"/>
      <c r="AV35" s="9"/>
      <c r="AW35" s="9"/>
      <c r="AX35" s="9"/>
      <c r="AY35" s="9"/>
      <c r="AZ35" s="9"/>
      <c r="BA35" s="9"/>
      <c r="BB35" s="9"/>
      <c r="BC35" s="9"/>
      <c r="BD35" s="9"/>
      <c r="BE35" s="9"/>
      <c r="BF35" s="9"/>
      <c r="BG35" s="9"/>
      <c r="BH35" s="9"/>
      <c r="BI35" s="9"/>
      <c r="BJ35" s="9"/>
    </row>
    <row r="36" spans="5:62" x14ac:dyDescent="0.25">
      <c r="E36" s="6" t="s">
        <v>524</v>
      </c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  <c r="AA36" s="7"/>
      <c r="AB36" s="7"/>
      <c r="AC36" s="7"/>
      <c r="AD36" s="7"/>
      <c r="AE36" s="7"/>
      <c r="AF36" s="7"/>
      <c r="AG36" s="7"/>
      <c r="AH36" s="7"/>
      <c r="AI36" s="7"/>
      <c r="AJ36" s="7"/>
      <c r="AK36" s="7"/>
      <c r="AL36" s="7"/>
      <c r="AM36" s="7"/>
      <c r="AN36" s="7"/>
      <c r="AP36" s="8" t="s">
        <v>551</v>
      </c>
      <c r="AQ36" s="9"/>
      <c r="AR36" s="9"/>
      <c r="AS36" s="9"/>
      <c r="AT36" s="9"/>
      <c r="AU36" s="9"/>
      <c r="AV36" s="9"/>
      <c r="AW36" s="9"/>
      <c r="AX36" s="9"/>
      <c r="AY36" s="9"/>
      <c r="AZ36" s="9"/>
      <c r="BA36" s="9"/>
      <c r="BB36" s="9"/>
      <c r="BC36" s="9"/>
      <c r="BD36" s="9"/>
      <c r="BE36" s="9"/>
      <c r="BF36" s="9"/>
      <c r="BG36" s="9"/>
      <c r="BH36" s="9"/>
      <c r="BI36" s="9"/>
      <c r="BJ36" s="9"/>
    </row>
    <row r="37" spans="5:62" x14ac:dyDescent="0.25">
      <c r="E37" s="6" t="s">
        <v>527</v>
      </c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  <c r="AA37" s="7"/>
      <c r="AB37" s="7"/>
      <c r="AC37" s="7"/>
      <c r="AD37" s="7"/>
      <c r="AE37" s="7"/>
      <c r="AF37" s="7"/>
      <c r="AG37" s="7"/>
      <c r="AH37" s="7"/>
      <c r="AI37" s="7"/>
      <c r="AJ37" s="7"/>
      <c r="AK37" s="7"/>
      <c r="AL37" s="7"/>
      <c r="AM37" s="7"/>
      <c r="AN37" s="7"/>
      <c r="AP37" s="8" t="s">
        <v>552</v>
      </c>
      <c r="AQ37" s="9"/>
      <c r="AR37" s="9"/>
      <c r="AS37" s="9"/>
      <c r="AT37" s="9"/>
      <c r="AU37" s="9"/>
      <c r="AV37" s="9"/>
      <c r="AW37" s="9"/>
      <c r="AX37" s="9"/>
      <c r="AY37" s="9"/>
      <c r="AZ37" s="9"/>
      <c r="BA37" s="9"/>
      <c r="BB37" s="9"/>
      <c r="BC37" s="9"/>
      <c r="BD37" s="9"/>
      <c r="BE37" s="9"/>
      <c r="BF37" s="9"/>
      <c r="BG37" s="9"/>
      <c r="BH37" s="9"/>
      <c r="BI37" s="9"/>
      <c r="BJ37" s="9"/>
    </row>
    <row r="38" spans="5:62" x14ac:dyDescent="0.25">
      <c r="E38" s="6" t="s">
        <v>124</v>
      </c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  <c r="AA38" s="7"/>
      <c r="AB38" s="7"/>
      <c r="AC38" s="7"/>
      <c r="AD38" s="7"/>
      <c r="AE38" s="7"/>
      <c r="AF38" s="7"/>
      <c r="AG38" s="7"/>
      <c r="AH38" s="7"/>
      <c r="AI38" s="7"/>
      <c r="AJ38" s="7"/>
      <c r="AK38" s="7"/>
      <c r="AL38" s="7"/>
      <c r="AM38" s="7"/>
      <c r="AN38" s="7"/>
      <c r="AP38" s="8" t="s">
        <v>553</v>
      </c>
      <c r="AQ38" s="9"/>
      <c r="AR38" s="9"/>
      <c r="AS38" s="9"/>
      <c r="AT38" s="9"/>
      <c r="AU38" s="9"/>
      <c r="AV38" s="9"/>
      <c r="AW38" s="9"/>
      <c r="AX38" s="9"/>
      <c r="AY38" s="9"/>
      <c r="AZ38" s="9"/>
      <c r="BA38" s="9"/>
      <c r="BB38" s="9"/>
      <c r="BC38" s="9"/>
      <c r="BD38" s="9"/>
      <c r="BE38" s="9"/>
      <c r="BF38" s="9"/>
      <c r="BG38" s="9"/>
      <c r="BH38" s="9"/>
      <c r="BI38" s="9"/>
      <c r="BJ38" s="9"/>
    </row>
    <row r="39" spans="5:62" x14ac:dyDescent="0.25">
      <c r="E39" s="6" t="s">
        <v>125</v>
      </c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  <c r="AA39" s="7"/>
      <c r="AB39" s="7"/>
      <c r="AC39" s="7"/>
      <c r="AD39" s="7"/>
      <c r="AE39" s="7"/>
      <c r="AF39" s="7"/>
      <c r="AG39" s="7"/>
      <c r="AH39" s="7"/>
      <c r="AI39" s="7"/>
      <c r="AJ39" s="7"/>
      <c r="AK39" s="7"/>
      <c r="AL39" s="7"/>
      <c r="AM39" s="7"/>
      <c r="AN39" s="7"/>
      <c r="AP39" s="8" t="s">
        <v>554</v>
      </c>
      <c r="AQ39" s="9"/>
      <c r="AR39" s="9"/>
      <c r="AS39" s="9"/>
      <c r="AT39" s="9"/>
      <c r="AU39" s="9"/>
      <c r="AV39" s="9"/>
      <c r="AW39" s="9"/>
      <c r="AX39" s="9"/>
      <c r="AY39" s="9"/>
      <c r="AZ39" s="9"/>
      <c r="BA39" s="9"/>
      <c r="BB39" s="9"/>
      <c r="BC39" s="9"/>
      <c r="BD39" s="9"/>
      <c r="BE39" s="9"/>
      <c r="BF39" s="9"/>
      <c r="BG39" s="9"/>
      <c r="BH39" s="9"/>
      <c r="BI39" s="9"/>
      <c r="BJ39" s="9"/>
    </row>
    <row r="40" spans="5:62" x14ac:dyDescent="0.25">
      <c r="E40" s="6" t="s">
        <v>126</v>
      </c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  <c r="AA40" s="7"/>
      <c r="AB40" s="7"/>
      <c r="AC40" s="7"/>
      <c r="AD40" s="7"/>
      <c r="AE40" s="7"/>
      <c r="AF40" s="7"/>
      <c r="AG40" s="7"/>
      <c r="AH40" s="7"/>
      <c r="AI40" s="7"/>
      <c r="AJ40" s="7"/>
      <c r="AK40" s="7"/>
      <c r="AL40" s="7"/>
      <c r="AM40" s="7"/>
      <c r="AN40" s="7"/>
      <c r="AP40" s="8"/>
      <c r="AQ40" s="9"/>
      <c r="AR40" s="9"/>
      <c r="AS40" s="9"/>
      <c r="AT40" s="9"/>
      <c r="AU40" s="9"/>
      <c r="AV40" s="9"/>
      <c r="AW40" s="9"/>
      <c r="AX40" s="9"/>
      <c r="AY40" s="9"/>
      <c r="AZ40" s="9"/>
      <c r="BA40" s="9"/>
      <c r="BB40" s="9"/>
      <c r="BC40" s="9"/>
      <c r="BD40" s="9"/>
      <c r="BE40" s="9"/>
      <c r="BF40" s="9"/>
      <c r="BG40" s="9"/>
      <c r="BH40" s="9"/>
      <c r="BI40" s="9"/>
      <c r="BJ40" s="9"/>
    </row>
    <row r="41" spans="5:62" x14ac:dyDescent="0.25">
      <c r="E41" s="6" t="s">
        <v>85</v>
      </c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  <c r="AA41" s="7"/>
      <c r="AB41" s="7"/>
      <c r="AC41" s="7"/>
      <c r="AD41" s="7"/>
      <c r="AE41" s="7"/>
      <c r="AF41" s="7"/>
      <c r="AG41" s="7"/>
      <c r="AH41" s="7"/>
      <c r="AI41" s="7"/>
      <c r="AJ41" s="7"/>
      <c r="AK41" s="7"/>
      <c r="AL41" s="7"/>
      <c r="AM41" s="7"/>
      <c r="AN41" s="7"/>
      <c r="AP41" s="8" t="s">
        <v>13</v>
      </c>
      <c r="AQ41" s="9"/>
      <c r="AR41" s="9"/>
      <c r="AS41" s="9"/>
      <c r="AT41" s="9"/>
      <c r="AU41" s="9"/>
      <c r="AV41" s="9"/>
      <c r="AW41" s="9"/>
      <c r="AX41" s="9"/>
      <c r="AY41" s="9"/>
      <c r="AZ41" s="9"/>
      <c r="BA41" s="9"/>
      <c r="BB41" s="9"/>
      <c r="BC41" s="9"/>
      <c r="BD41" s="9"/>
      <c r="BE41" s="9"/>
      <c r="BF41" s="9"/>
      <c r="BG41" s="9"/>
      <c r="BH41" s="9"/>
      <c r="BI41" s="9"/>
      <c r="BJ41" s="9"/>
    </row>
    <row r="42" spans="5:62" x14ac:dyDescent="0.25">
      <c r="E42" s="6" t="s">
        <v>127</v>
      </c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  <c r="AA42" s="7"/>
      <c r="AB42" s="7"/>
      <c r="AC42" s="7"/>
      <c r="AD42" s="7"/>
      <c r="AE42" s="7"/>
      <c r="AF42" s="7"/>
      <c r="AG42" s="7"/>
      <c r="AH42" s="7"/>
      <c r="AI42" s="7"/>
      <c r="AJ42" s="7"/>
      <c r="AK42" s="7"/>
      <c r="AL42" s="7"/>
      <c r="AM42" s="7"/>
      <c r="AN42" s="7"/>
      <c r="AP42" s="8" t="s">
        <v>8</v>
      </c>
      <c r="AQ42" s="9"/>
      <c r="AR42" s="9"/>
      <c r="AS42" s="9"/>
      <c r="AT42" s="9"/>
      <c r="AU42" s="9"/>
      <c r="AV42" s="9"/>
      <c r="AW42" s="9"/>
      <c r="AX42" s="9"/>
      <c r="AY42" s="9"/>
      <c r="AZ42" s="9"/>
      <c r="BA42" s="9"/>
      <c r="BB42" s="9"/>
      <c r="BC42" s="9"/>
      <c r="BD42" s="9"/>
      <c r="BE42" s="9"/>
      <c r="BF42" s="9"/>
      <c r="BG42" s="9"/>
      <c r="BH42" s="9"/>
      <c r="BI42" s="9"/>
      <c r="BJ42" s="9"/>
    </row>
    <row r="43" spans="5:62" x14ac:dyDescent="0.25">
      <c r="E43" s="6" t="s">
        <v>86</v>
      </c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  <c r="AA43" s="7"/>
      <c r="AB43" s="7"/>
      <c r="AC43" s="7"/>
      <c r="AD43" s="7"/>
      <c r="AE43" s="7"/>
      <c r="AF43" s="7"/>
      <c r="AG43" s="7"/>
      <c r="AH43" s="7"/>
      <c r="AI43" s="7"/>
      <c r="AJ43" s="7"/>
      <c r="AK43" s="7"/>
      <c r="AL43" s="7"/>
      <c r="AM43" s="7"/>
      <c r="AN43" s="7"/>
    </row>
    <row r="44" spans="5:62" x14ac:dyDescent="0.25">
      <c r="E44" s="6" t="s">
        <v>128</v>
      </c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  <c r="AA44" s="7"/>
      <c r="AB44" s="7"/>
      <c r="AC44" s="7"/>
      <c r="AD44" s="7"/>
      <c r="AE44" s="7"/>
      <c r="AF44" s="7"/>
      <c r="AG44" s="7"/>
      <c r="AH44" s="7"/>
      <c r="AI44" s="7"/>
      <c r="AJ44" s="7"/>
      <c r="AK44" s="7"/>
      <c r="AL44" s="7"/>
      <c r="AM44" s="7"/>
      <c r="AN44" s="7"/>
    </row>
    <row r="45" spans="5:62" x14ac:dyDescent="0.25">
      <c r="E45" s="6" t="s">
        <v>525</v>
      </c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  <c r="AA45" s="7"/>
      <c r="AB45" s="7"/>
      <c r="AC45" s="7"/>
      <c r="AD45" s="7"/>
      <c r="AE45" s="7"/>
      <c r="AF45" s="7"/>
      <c r="AG45" s="7"/>
      <c r="AH45" s="7"/>
      <c r="AI45" s="7"/>
      <c r="AJ45" s="7"/>
      <c r="AK45" s="7"/>
      <c r="AL45" s="7"/>
      <c r="AM45" s="7"/>
      <c r="AN45" s="7"/>
    </row>
    <row r="46" spans="5:62" x14ac:dyDescent="0.25">
      <c r="E46" s="6" t="s">
        <v>495</v>
      </c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  <c r="AA46" s="7"/>
      <c r="AB46" s="7"/>
      <c r="AC46" s="7"/>
      <c r="AD46" s="7"/>
      <c r="AE46" s="7"/>
      <c r="AF46" s="7"/>
      <c r="AG46" s="7"/>
      <c r="AH46" s="7"/>
      <c r="AI46" s="7"/>
      <c r="AJ46" s="7"/>
      <c r="AK46" s="7"/>
      <c r="AL46" s="7"/>
      <c r="AM46" s="7"/>
      <c r="AN46" s="7"/>
    </row>
    <row r="47" spans="5:62" x14ac:dyDescent="0.25">
      <c r="E47" s="6" t="s">
        <v>526</v>
      </c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  <c r="AA47" s="7"/>
      <c r="AB47" s="7"/>
      <c r="AC47" s="7"/>
      <c r="AD47" s="7"/>
      <c r="AE47" s="7"/>
      <c r="AF47" s="7"/>
      <c r="AG47" s="7"/>
      <c r="AH47" s="7"/>
      <c r="AI47" s="7"/>
      <c r="AJ47" s="7"/>
      <c r="AK47" s="7"/>
      <c r="AL47" s="7"/>
      <c r="AM47" s="7"/>
      <c r="AN47" s="7"/>
    </row>
    <row r="48" spans="5:62" x14ac:dyDescent="0.25">
      <c r="E48" s="6" t="s">
        <v>496</v>
      </c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  <c r="AA48" s="7"/>
      <c r="AB48" s="7"/>
      <c r="AC48" s="7"/>
      <c r="AD48" s="7"/>
      <c r="AE48" s="7"/>
      <c r="AF48" s="7"/>
      <c r="AG48" s="7"/>
      <c r="AH48" s="7"/>
      <c r="AI48" s="7"/>
      <c r="AJ48" s="7"/>
      <c r="AK48" s="7"/>
      <c r="AL48" s="7"/>
      <c r="AM48" s="7"/>
      <c r="AN48" s="7"/>
    </row>
    <row r="49" spans="5:70" x14ac:dyDescent="0.25">
      <c r="E49" s="6" t="s">
        <v>545</v>
      </c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  <c r="AA49" s="7"/>
      <c r="AB49" s="7"/>
      <c r="AC49" s="7"/>
      <c r="AD49" s="7"/>
      <c r="AE49" s="7"/>
      <c r="AF49" s="7"/>
      <c r="AG49" s="7"/>
      <c r="AH49" s="7"/>
      <c r="AI49" s="7"/>
      <c r="AJ49" s="7"/>
      <c r="AK49" s="7"/>
      <c r="AL49" s="7"/>
      <c r="AM49" s="7"/>
      <c r="AN49" s="7"/>
    </row>
    <row r="51" spans="5:70" x14ac:dyDescent="0.25">
      <c r="E51" s="1" t="s">
        <v>2</v>
      </c>
      <c r="BR51" s="1" t="s">
        <v>3</v>
      </c>
    </row>
    <row r="95" spans="5:21" x14ac:dyDescent="0.25">
      <c r="E95" s="6" t="s">
        <v>0</v>
      </c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</row>
    <row r="96" spans="5:21" x14ac:dyDescent="0.25">
      <c r="E96" s="6" t="s">
        <v>36</v>
      </c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7"/>
      <c r="T96" s="7"/>
      <c r="U96" s="7"/>
    </row>
    <row r="97" spans="5:25" x14ac:dyDescent="0.25">
      <c r="E97" s="6" t="s">
        <v>546</v>
      </c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</row>
    <row r="98" spans="5:25" x14ac:dyDescent="0.25">
      <c r="E98" s="6" t="s">
        <v>547</v>
      </c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</row>
    <row r="99" spans="5:25" x14ac:dyDescent="0.25">
      <c r="E99" s="6" t="s">
        <v>124</v>
      </c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</row>
    <row r="100" spans="5:25" x14ac:dyDescent="0.25">
      <c r="E100" s="6" t="s">
        <v>548</v>
      </c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</row>
    <row r="101" spans="5:25" x14ac:dyDescent="0.25">
      <c r="E101" s="6" t="s">
        <v>206</v>
      </c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</row>
    <row r="102" spans="5:25" x14ac:dyDescent="0.25">
      <c r="E102" s="6" t="s">
        <v>549</v>
      </c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</row>
    <row r="104" spans="5:25" x14ac:dyDescent="0.25">
      <c r="E104" s="8" t="s">
        <v>6</v>
      </c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  <c r="Y104" s="9"/>
    </row>
    <row r="105" spans="5:25" x14ac:dyDescent="0.25">
      <c r="E105" s="8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  <c r="Y105" s="9"/>
    </row>
    <row r="106" spans="5:25" x14ac:dyDescent="0.25">
      <c r="E106" s="8" t="s">
        <v>555</v>
      </c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  <c r="Y106" s="9"/>
    </row>
    <row r="107" spans="5:25" x14ac:dyDescent="0.25">
      <c r="E107" s="8" t="s">
        <v>7</v>
      </c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  <c r="Y107" s="9"/>
    </row>
    <row r="108" spans="5:25" x14ac:dyDescent="0.25">
      <c r="E108" s="8" t="s">
        <v>556</v>
      </c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  <c r="Y108" s="9"/>
    </row>
    <row r="109" spans="5:25" x14ac:dyDescent="0.25">
      <c r="E109" s="8" t="s">
        <v>117</v>
      </c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  <c r="Y109" s="9"/>
    </row>
    <row r="110" spans="5:25" x14ac:dyDescent="0.25">
      <c r="E110" s="8" t="s">
        <v>557</v>
      </c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  <c r="Y110" s="9"/>
    </row>
    <row r="111" spans="5:25" x14ac:dyDescent="0.25">
      <c r="E111" s="8" t="s">
        <v>558</v>
      </c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  <c r="Y111" s="9"/>
    </row>
    <row r="112" spans="5:25" x14ac:dyDescent="0.25">
      <c r="E112" s="8" t="s">
        <v>559</v>
      </c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  <c r="Y112" s="9"/>
    </row>
    <row r="113" spans="5:70" x14ac:dyDescent="0.25">
      <c r="E113" s="8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  <c r="Y113" s="9"/>
    </row>
    <row r="114" spans="5:70" x14ac:dyDescent="0.25">
      <c r="E114" s="8" t="s">
        <v>13</v>
      </c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  <c r="Y114" s="9"/>
    </row>
    <row r="115" spans="5:70" x14ac:dyDescent="0.25">
      <c r="E115" s="8" t="s">
        <v>8</v>
      </c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  <c r="Y115" s="9"/>
    </row>
    <row r="117" spans="5:70" x14ac:dyDescent="0.25">
      <c r="E117" s="1" t="s">
        <v>2</v>
      </c>
      <c r="BR117" s="1" t="s">
        <v>3</v>
      </c>
    </row>
    <row r="182" spans="5:5" customFormat="1" x14ac:dyDescent="0.25">
      <c r="E182" s="13" t="s">
        <v>630</v>
      </c>
    </row>
    <row r="183" spans="5:5" customFormat="1" x14ac:dyDescent="0.25">
      <c r="E183" t="s">
        <v>631</v>
      </c>
    </row>
    <row r="184" spans="5:5" customFormat="1" x14ac:dyDescent="0.25"/>
    <row r="185" spans="5:5" customFormat="1" x14ac:dyDescent="0.25"/>
    <row r="186" spans="5:5" customFormat="1" x14ac:dyDescent="0.25"/>
    <row r="187" spans="5:5" customFormat="1" x14ac:dyDescent="0.25"/>
    <row r="188" spans="5:5" customFormat="1" x14ac:dyDescent="0.25"/>
    <row r="189" spans="5:5" customFormat="1" x14ac:dyDescent="0.25"/>
    <row r="190" spans="5:5" customFormat="1" x14ac:dyDescent="0.25"/>
    <row r="191" spans="5:5" customFormat="1" x14ac:dyDescent="0.25"/>
    <row r="192" spans="5:5" customFormat="1" x14ac:dyDescent="0.25"/>
    <row r="193" customFormat="1" x14ac:dyDescent="0.25"/>
    <row r="194" customFormat="1" x14ac:dyDescent="0.25"/>
    <row r="195" customFormat="1" x14ac:dyDescent="0.25"/>
    <row r="196" customFormat="1" x14ac:dyDescent="0.25"/>
    <row r="197" customFormat="1" x14ac:dyDescent="0.25"/>
    <row r="198" customFormat="1" x14ac:dyDescent="0.25"/>
    <row r="199" customFormat="1" x14ac:dyDescent="0.25"/>
    <row r="200" customFormat="1" x14ac:dyDescent="0.25"/>
    <row r="201" customFormat="1" x14ac:dyDescent="0.25"/>
    <row r="202" customFormat="1" x14ac:dyDescent="0.25"/>
    <row r="203" customFormat="1" x14ac:dyDescent="0.25"/>
    <row r="204" customFormat="1" x14ac:dyDescent="0.25"/>
    <row r="205" customFormat="1" x14ac:dyDescent="0.25"/>
    <row r="206" customFormat="1" x14ac:dyDescent="0.25"/>
    <row r="207" customFormat="1" x14ac:dyDescent="0.25"/>
    <row r="208" customFormat="1" x14ac:dyDescent="0.25"/>
    <row r="209" customFormat="1" x14ac:dyDescent="0.25"/>
    <row r="210" customFormat="1" x14ac:dyDescent="0.25"/>
    <row r="211" customFormat="1" x14ac:dyDescent="0.25"/>
    <row r="212" customFormat="1" x14ac:dyDescent="0.25"/>
    <row r="213" customFormat="1" x14ac:dyDescent="0.25"/>
    <row r="214" customFormat="1" x14ac:dyDescent="0.25"/>
    <row r="215" customFormat="1" x14ac:dyDescent="0.25"/>
    <row r="216" customFormat="1" x14ac:dyDescent="0.25"/>
    <row r="217" customFormat="1" x14ac:dyDescent="0.25"/>
    <row r="218" customFormat="1" x14ac:dyDescent="0.25"/>
    <row r="219" customFormat="1" x14ac:dyDescent="0.25"/>
    <row r="220" customFormat="1" x14ac:dyDescent="0.25"/>
    <row r="221" customFormat="1" x14ac:dyDescent="0.25"/>
    <row r="222" customFormat="1" x14ac:dyDescent="0.25"/>
    <row r="234" spans="3:3" x14ac:dyDescent="0.25">
      <c r="C234" s="4">
        <v>0</v>
      </c>
    </row>
  </sheetData>
  <hyperlinks>
    <hyperlink ref="E182" r:id="rId1" display="https://teams.microsoft.com/l/message/19:09c8da91-78a0-4a77-9e47-0ae891441106_c869a345-f176-4ecc-a5d1-ed669c946231@unq.gbl.spaces/1726214896049?context=%7B%22contextType%22%3A%22chat%22%7D" xr:uid="{604EAD08-A03B-4EE8-BD5F-5B606B32E105}"/>
  </hyperlinks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1F9751-174C-42E5-8C92-B0C68C7FA53A}">
  <dimension ref="B2:BV500"/>
  <sheetViews>
    <sheetView topLeftCell="A452" zoomScale="85" zoomScaleNormal="85" workbookViewId="0">
      <selection activeCell="C500" sqref="C500"/>
    </sheetView>
  </sheetViews>
  <sheetFormatPr defaultColWidth="2.85546875" defaultRowHeight="15" x14ac:dyDescent="0.25"/>
  <cols>
    <col min="1" max="16384" width="2.85546875" style="3"/>
  </cols>
  <sheetData>
    <row r="2" spans="2:5" x14ac:dyDescent="0.25">
      <c r="B2" s="1" t="s">
        <v>563</v>
      </c>
    </row>
    <row r="4" spans="2:5" x14ac:dyDescent="0.25">
      <c r="C4" s="12">
        <v>0</v>
      </c>
      <c r="E4" s="1" t="s">
        <v>564</v>
      </c>
    </row>
    <row r="5" spans="2:5" x14ac:dyDescent="0.25">
      <c r="E5" s="3" t="s">
        <v>565</v>
      </c>
    </row>
    <row r="6" spans="2:5" x14ac:dyDescent="0.25">
      <c r="E6" s="1" t="s">
        <v>566</v>
      </c>
    </row>
    <row r="7" spans="2:5" x14ac:dyDescent="0.25">
      <c r="E7" s="3" t="s">
        <v>208</v>
      </c>
    </row>
    <row r="8" spans="2:5" x14ac:dyDescent="0.25">
      <c r="E8" s="3" t="s">
        <v>209</v>
      </c>
    </row>
    <row r="10" spans="2:5" x14ac:dyDescent="0.25">
      <c r="E10" s="1" t="s">
        <v>566</v>
      </c>
    </row>
    <row r="57" spans="3:5" x14ac:dyDescent="0.25">
      <c r="C57" s="12">
        <v>0</v>
      </c>
      <c r="E57" s="1" t="s">
        <v>567</v>
      </c>
    </row>
    <row r="58" spans="3:5" x14ac:dyDescent="0.25">
      <c r="E58" s="3" t="s">
        <v>568</v>
      </c>
    </row>
    <row r="59" spans="3:5" x14ac:dyDescent="0.25">
      <c r="E59" s="1" t="s">
        <v>571</v>
      </c>
    </row>
    <row r="60" spans="3:5" x14ac:dyDescent="0.25">
      <c r="E60" s="3" t="s">
        <v>83</v>
      </c>
    </row>
    <row r="63" spans="3:5" x14ac:dyDescent="0.25">
      <c r="E63" s="13" t="s">
        <v>569</v>
      </c>
    </row>
    <row r="64" spans="3:5" x14ac:dyDescent="0.25">
      <c r="E64" t="s">
        <v>570</v>
      </c>
    </row>
    <row r="65" spans="5:5" x14ac:dyDescent="0.25">
      <c r="E65"/>
    </row>
    <row r="106" spans="3:5" x14ac:dyDescent="0.25">
      <c r="C106" s="12">
        <v>0</v>
      </c>
      <c r="E106" s="1" t="s">
        <v>572</v>
      </c>
    </row>
    <row r="107" spans="3:5" x14ac:dyDescent="0.25">
      <c r="E107" s="3" t="s">
        <v>49</v>
      </c>
    </row>
    <row r="109" spans="3:5" x14ac:dyDescent="0.25">
      <c r="E109" s="3" t="s">
        <v>573</v>
      </c>
    </row>
    <row r="111" spans="3:5" x14ac:dyDescent="0.25">
      <c r="E111"/>
    </row>
    <row r="139" spans="5:5" x14ac:dyDescent="0.25">
      <c r="E139" s="1" t="s">
        <v>574</v>
      </c>
    </row>
    <row r="141" spans="5:5" x14ac:dyDescent="0.25">
      <c r="E141"/>
    </row>
    <row r="165" spans="5:50" x14ac:dyDescent="0.25">
      <c r="E165" s="6" t="s">
        <v>0</v>
      </c>
      <c r="F165" s="7"/>
      <c r="G165" s="7"/>
      <c r="H165" s="7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  <c r="AA165" s="7"/>
      <c r="AD165" s="8" t="s">
        <v>6</v>
      </c>
      <c r="AE165" s="9"/>
      <c r="AF165" s="9"/>
      <c r="AG165" s="9"/>
      <c r="AH165" s="9"/>
      <c r="AI165" s="9"/>
      <c r="AJ165" s="9"/>
      <c r="AK165" s="9"/>
      <c r="AL165" s="9"/>
      <c r="AM165" s="9"/>
      <c r="AN165" s="9"/>
      <c r="AO165" s="9"/>
      <c r="AP165" s="9"/>
      <c r="AQ165" s="9"/>
      <c r="AR165" s="9"/>
      <c r="AS165" s="9"/>
      <c r="AT165" s="9"/>
      <c r="AU165" s="9"/>
      <c r="AV165" s="9"/>
      <c r="AW165" s="9"/>
      <c r="AX165" s="9"/>
    </row>
    <row r="166" spans="5:50" x14ac:dyDescent="0.25">
      <c r="E166" s="6" t="s">
        <v>78</v>
      </c>
      <c r="F166" s="7"/>
      <c r="G166" s="7"/>
      <c r="H166" s="7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  <c r="AA166" s="7"/>
      <c r="AD166" s="8"/>
      <c r="AE166" s="9"/>
      <c r="AF166" s="9"/>
      <c r="AG166" s="9"/>
      <c r="AH166" s="9"/>
      <c r="AI166" s="9"/>
      <c r="AJ166" s="9"/>
      <c r="AK166" s="9"/>
      <c r="AL166" s="9"/>
      <c r="AM166" s="9"/>
      <c r="AN166" s="9"/>
      <c r="AO166" s="9"/>
      <c r="AP166" s="9"/>
      <c r="AQ166" s="9"/>
      <c r="AR166" s="9"/>
      <c r="AS166" s="9"/>
      <c r="AT166" s="9"/>
      <c r="AU166" s="9"/>
      <c r="AV166" s="9"/>
      <c r="AW166" s="9"/>
      <c r="AX166" s="9"/>
    </row>
    <row r="167" spans="5:50" x14ac:dyDescent="0.25">
      <c r="E167" s="6" t="s">
        <v>582</v>
      </c>
      <c r="F167" s="7"/>
      <c r="G167" s="7"/>
      <c r="H167" s="7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  <c r="AA167" s="7"/>
      <c r="AD167" s="8" t="s">
        <v>26</v>
      </c>
      <c r="AE167" s="9"/>
      <c r="AF167" s="9"/>
      <c r="AG167" s="9"/>
      <c r="AH167" s="9"/>
      <c r="AI167" s="9"/>
      <c r="AJ167" s="9"/>
      <c r="AK167" s="9"/>
      <c r="AL167" s="9"/>
      <c r="AM167" s="9"/>
      <c r="AN167" s="9"/>
      <c r="AO167" s="9"/>
      <c r="AP167" s="9"/>
      <c r="AQ167" s="9"/>
      <c r="AR167" s="9"/>
      <c r="AS167" s="9"/>
      <c r="AT167" s="9"/>
      <c r="AU167" s="9"/>
      <c r="AV167" s="9"/>
      <c r="AW167" s="9"/>
      <c r="AX167" s="9"/>
    </row>
    <row r="168" spans="5:50" x14ac:dyDescent="0.25">
      <c r="E168" s="6" t="s">
        <v>576</v>
      </c>
      <c r="F168" s="7"/>
      <c r="G168" s="7"/>
      <c r="H168" s="7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  <c r="AA168" s="7"/>
      <c r="AD168" s="8" t="s">
        <v>7</v>
      </c>
      <c r="AE168" s="9"/>
      <c r="AF168" s="9"/>
      <c r="AG168" s="9"/>
      <c r="AH168" s="9"/>
      <c r="AI168" s="9"/>
      <c r="AJ168" s="9"/>
      <c r="AK168" s="9"/>
      <c r="AL168" s="9"/>
      <c r="AM168" s="9"/>
      <c r="AN168" s="9"/>
      <c r="AO168" s="9"/>
      <c r="AP168" s="9"/>
      <c r="AQ168" s="9"/>
      <c r="AR168" s="9"/>
      <c r="AS168" s="9"/>
      <c r="AT168" s="9"/>
      <c r="AU168" s="9"/>
      <c r="AV168" s="9"/>
      <c r="AW168" s="9"/>
      <c r="AX168" s="9"/>
    </row>
    <row r="169" spans="5:50" x14ac:dyDescent="0.25">
      <c r="E169" s="6" t="s">
        <v>75</v>
      </c>
      <c r="F169" s="7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  <c r="AA169" s="7"/>
      <c r="AD169" s="23" t="s">
        <v>580</v>
      </c>
      <c r="AE169" s="25"/>
      <c r="AF169" s="25"/>
      <c r="AG169" s="25"/>
      <c r="AH169" s="25"/>
      <c r="AI169" s="25"/>
      <c r="AJ169" s="25"/>
      <c r="AK169" s="25"/>
      <c r="AL169" s="25"/>
      <c r="AM169" s="25"/>
      <c r="AN169" s="25"/>
      <c r="AO169" s="25"/>
      <c r="AP169" s="25"/>
      <c r="AQ169" s="25"/>
      <c r="AR169" s="25"/>
      <c r="AS169" s="25"/>
      <c r="AT169" s="25"/>
      <c r="AU169" s="25"/>
      <c r="AV169" s="25"/>
      <c r="AW169" s="25"/>
      <c r="AX169" s="25"/>
    </row>
    <row r="170" spans="5:50" x14ac:dyDescent="0.25">
      <c r="E170" s="6" t="s">
        <v>91</v>
      </c>
      <c r="F170" s="7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  <c r="AA170" s="7"/>
      <c r="AD170" s="8" t="s">
        <v>95</v>
      </c>
      <c r="AE170" s="9"/>
      <c r="AF170" s="9"/>
      <c r="AG170" s="9"/>
      <c r="AH170" s="9"/>
      <c r="AI170" s="9"/>
      <c r="AJ170" s="9"/>
      <c r="AK170" s="9"/>
      <c r="AL170" s="9"/>
      <c r="AM170" s="9"/>
      <c r="AN170" s="9"/>
      <c r="AO170" s="9"/>
      <c r="AP170" s="9"/>
      <c r="AQ170" s="9"/>
      <c r="AR170" s="9"/>
      <c r="AS170" s="9"/>
      <c r="AT170" s="9"/>
      <c r="AU170" s="9"/>
      <c r="AV170" s="9"/>
      <c r="AW170" s="9"/>
      <c r="AX170" s="9"/>
    </row>
    <row r="171" spans="5:50" x14ac:dyDescent="0.25">
      <c r="E171" s="6" t="s">
        <v>92</v>
      </c>
      <c r="F171" s="7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  <c r="AA171" s="7"/>
      <c r="AD171" s="8" t="s">
        <v>255</v>
      </c>
      <c r="AE171" s="9"/>
      <c r="AF171" s="9"/>
      <c r="AG171" s="9"/>
      <c r="AH171" s="9"/>
      <c r="AI171" s="9"/>
      <c r="AJ171" s="9"/>
      <c r="AK171" s="9"/>
      <c r="AL171" s="9"/>
      <c r="AM171" s="9"/>
      <c r="AN171" s="9"/>
      <c r="AO171" s="9"/>
      <c r="AP171" s="9"/>
      <c r="AQ171" s="9"/>
      <c r="AR171" s="9"/>
      <c r="AS171" s="9"/>
      <c r="AT171" s="9"/>
      <c r="AU171" s="9"/>
      <c r="AV171" s="9"/>
      <c r="AW171" s="9"/>
      <c r="AX171" s="9"/>
    </row>
    <row r="172" spans="5:50" x14ac:dyDescent="0.25">
      <c r="E172" s="6" t="s">
        <v>18</v>
      </c>
      <c r="F172" s="7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  <c r="AA172" s="7"/>
      <c r="AD172" s="8" t="s">
        <v>581</v>
      </c>
      <c r="AE172" s="9"/>
      <c r="AF172" s="9"/>
      <c r="AG172" s="9"/>
      <c r="AH172" s="9"/>
      <c r="AI172" s="9"/>
      <c r="AJ172" s="9"/>
      <c r="AK172" s="9"/>
      <c r="AL172" s="9"/>
      <c r="AM172" s="9"/>
      <c r="AN172" s="9"/>
      <c r="AO172" s="9"/>
      <c r="AP172" s="9"/>
      <c r="AQ172" s="9"/>
      <c r="AR172" s="9"/>
      <c r="AS172" s="9"/>
      <c r="AT172" s="9"/>
      <c r="AU172" s="9"/>
      <c r="AV172" s="9"/>
      <c r="AW172" s="9"/>
      <c r="AX172" s="9"/>
    </row>
    <row r="173" spans="5:50" x14ac:dyDescent="0.25">
      <c r="E173" s="6" t="s">
        <v>577</v>
      </c>
      <c r="F173" s="7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  <c r="AA173" s="7"/>
      <c r="AD173" s="8" t="s">
        <v>584</v>
      </c>
      <c r="AE173" s="9"/>
      <c r="AF173" s="9"/>
      <c r="AG173" s="9"/>
      <c r="AH173" s="9"/>
      <c r="AI173" s="9"/>
      <c r="AJ173" s="9"/>
      <c r="AK173" s="9"/>
      <c r="AL173" s="9"/>
      <c r="AM173" s="9"/>
      <c r="AN173" s="9"/>
      <c r="AO173" s="9"/>
      <c r="AP173" s="9"/>
      <c r="AQ173" s="9"/>
      <c r="AR173" s="9"/>
      <c r="AS173" s="9"/>
      <c r="AT173" s="9"/>
      <c r="AU173" s="9"/>
      <c r="AV173" s="9"/>
      <c r="AW173" s="9"/>
      <c r="AX173" s="9"/>
    </row>
    <row r="174" spans="5:50" x14ac:dyDescent="0.25">
      <c r="E174" s="6" t="s">
        <v>575</v>
      </c>
      <c r="F174" s="7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  <c r="AA174" s="7"/>
      <c r="AD174" s="8"/>
      <c r="AE174" s="9"/>
      <c r="AF174" s="9"/>
      <c r="AG174" s="9"/>
      <c r="AH174" s="9"/>
      <c r="AI174" s="9"/>
      <c r="AJ174" s="9"/>
      <c r="AK174" s="9"/>
      <c r="AL174" s="9"/>
      <c r="AM174" s="9"/>
      <c r="AN174" s="9"/>
      <c r="AO174" s="9"/>
      <c r="AP174" s="9"/>
      <c r="AQ174" s="9"/>
      <c r="AR174" s="9"/>
      <c r="AS174" s="9"/>
      <c r="AT174" s="9"/>
      <c r="AU174" s="9"/>
      <c r="AV174" s="9"/>
      <c r="AW174" s="9"/>
      <c r="AX174" s="9"/>
    </row>
    <row r="175" spans="5:50" x14ac:dyDescent="0.25">
      <c r="E175" s="6" t="s">
        <v>578</v>
      </c>
      <c r="F175" s="7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  <c r="AA175" s="7"/>
      <c r="AD175" s="8" t="s">
        <v>13</v>
      </c>
      <c r="AE175" s="9"/>
      <c r="AF175" s="9"/>
      <c r="AG175" s="9"/>
      <c r="AH175" s="9"/>
      <c r="AI175" s="9"/>
      <c r="AJ175" s="9"/>
      <c r="AK175" s="9"/>
      <c r="AL175" s="9"/>
      <c r="AM175" s="9"/>
      <c r="AN175" s="9"/>
      <c r="AO175" s="9"/>
      <c r="AP175" s="9"/>
      <c r="AQ175" s="9"/>
      <c r="AR175" s="9"/>
      <c r="AS175" s="9"/>
      <c r="AT175" s="9"/>
      <c r="AU175" s="9"/>
      <c r="AV175" s="9"/>
      <c r="AW175" s="9"/>
      <c r="AX175" s="9"/>
    </row>
    <row r="176" spans="5:50" x14ac:dyDescent="0.25">
      <c r="E176" s="6" t="s">
        <v>579</v>
      </c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  <c r="AA176" s="7"/>
      <c r="AD176" s="8" t="s">
        <v>8</v>
      </c>
      <c r="AE176" s="9"/>
      <c r="AF176" s="9"/>
      <c r="AG176" s="9"/>
      <c r="AH176" s="9"/>
      <c r="AI176" s="9"/>
      <c r="AJ176" s="9"/>
      <c r="AK176" s="9"/>
      <c r="AL176" s="9"/>
      <c r="AM176" s="9"/>
      <c r="AN176" s="9"/>
      <c r="AO176" s="9"/>
      <c r="AP176" s="9"/>
      <c r="AQ176" s="9"/>
      <c r="AR176" s="9"/>
      <c r="AS176" s="9"/>
      <c r="AT176" s="9"/>
      <c r="AU176" s="9"/>
      <c r="AV176" s="9"/>
      <c r="AW176" s="9"/>
      <c r="AX176" s="9"/>
    </row>
    <row r="177" spans="5:70" x14ac:dyDescent="0.25">
      <c r="E177" s="6" t="s">
        <v>583</v>
      </c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  <c r="AA177" s="7"/>
    </row>
    <row r="179" spans="5:70" x14ac:dyDescent="0.25">
      <c r="E179" s="1" t="s">
        <v>2</v>
      </c>
      <c r="BR179" s="1" t="s">
        <v>3</v>
      </c>
    </row>
    <row r="223" spans="5:5" customFormat="1" x14ac:dyDescent="0.25">
      <c r="E223" s="2" t="s">
        <v>585</v>
      </c>
    </row>
    <row r="224" spans="5:5" customFormat="1" x14ac:dyDescent="0.25"/>
    <row r="225" customFormat="1" x14ac:dyDescent="0.25"/>
    <row r="226" customFormat="1" x14ac:dyDescent="0.25"/>
    <row r="227" customFormat="1" x14ac:dyDescent="0.25"/>
    <row r="228" customFormat="1" x14ac:dyDescent="0.25"/>
    <row r="229" customFormat="1" x14ac:dyDescent="0.25"/>
    <row r="230" customFormat="1" x14ac:dyDescent="0.25"/>
    <row r="231" customFormat="1" x14ac:dyDescent="0.25"/>
    <row r="232" customFormat="1" x14ac:dyDescent="0.25"/>
    <row r="233" customFormat="1" x14ac:dyDescent="0.25"/>
    <row r="234" customFormat="1" x14ac:dyDescent="0.25"/>
    <row r="235" customFormat="1" x14ac:dyDescent="0.25"/>
    <row r="236" customFormat="1" x14ac:dyDescent="0.25"/>
    <row r="237" customFormat="1" x14ac:dyDescent="0.25"/>
    <row r="238" customFormat="1" x14ac:dyDescent="0.25"/>
    <row r="239" customFormat="1" x14ac:dyDescent="0.25"/>
    <row r="240" customFormat="1" x14ac:dyDescent="0.25"/>
    <row r="241" customFormat="1" x14ac:dyDescent="0.25"/>
    <row r="242" customFormat="1" x14ac:dyDescent="0.25"/>
    <row r="243" customFormat="1" x14ac:dyDescent="0.25"/>
    <row r="244" customFormat="1" x14ac:dyDescent="0.25"/>
    <row r="245" customFormat="1" x14ac:dyDescent="0.25"/>
    <row r="246" customFormat="1" x14ac:dyDescent="0.25"/>
    <row r="247" customFormat="1" x14ac:dyDescent="0.25"/>
    <row r="248" customFormat="1" x14ac:dyDescent="0.25"/>
    <row r="249" customFormat="1" x14ac:dyDescent="0.25"/>
    <row r="250" customFormat="1" x14ac:dyDescent="0.25"/>
    <row r="251" customFormat="1" x14ac:dyDescent="0.25"/>
    <row r="252" customFormat="1" x14ac:dyDescent="0.25"/>
    <row r="253" customFormat="1" x14ac:dyDescent="0.25"/>
    <row r="254" customFormat="1" x14ac:dyDescent="0.25"/>
    <row r="255" customFormat="1" x14ac:dyDescent="0.25"/>
    <row r="256" customFormat="1" x14ac:dyDescent="0.25"/>
    <row r="257" spans="3:5" customFormat="1" x14ac:dyDescent="0.25"/>
    <row r="258" spans="3:5" customFormat="1" x14ac:dyDescent="0.25"/>
    <row r="259" spans="3:5" customFormat="1" x14ac:dyDescent="0.25"/>
    <row r="260" spans="3:5" customFormat="1" x14ac:dyDescent="0.25"/>
    <row r="261" spans="3:5" customFormat="1" x14ac:dyDescent="0.25"/>
    <row r="269" spans="3:5" customFormat="1" x14ac:dyDescent="0.25"/>
    <row r="270" spans="3:5" x14ac:dyDescent="0.25">
      <c r="C270" s="12">
        <v>0</v>
      </c>
      <c r="E270" s="1" t="s">
        <v>586</v>
      </c>
    </row>
    <row r="271" spans="3:5" x14ac:dyDescent="0.25">
      <c r="E271" s="3" t="s">
        <v>560</v>
      </c>
    </row>
    <row r="272" spans="3:5" x14ac:dyDescent="0.25">
      <c r="E272" s="1" t="s">
        <v>145</v>
      </c>
    </row>
    <row r="273" spans="5:5" x14ac:dyDescent="0.25">
      <c r="E273" s="3" t="s">
        <v>101</v>
      </c>
    </row>
    <row r="276" spans="5:5" x14ac:dyDescent="0.25">
      <c r="E276" s="21" t="s">
        <v>77</v>
      </c>
    </row>
    <row r="277" spans="5:5" x14ac:dyDescent="0.25">
      <c r="E277" s="3" t="s">
        <v>97</v>
      </c>
    </row>
    <row r="279" spans="5:5" x14ac:dyDescent="0.25">
      <c r="E279" s="21" t="s">
        <v>99</v>
      </c>
    </row>
    <row r="280" spans="5:5" x14ac:dyDescent="0.25">
      <c r="E280" s="3" t="s">
        <v>102</v>
      </c>
    </row>
    <row r="282" spans="5:5" x14ac:dyDescent="0.25">
      <c r="E282" s="21" t="s">
        <v>100</v>
      </c>
    </row>
    <row r="283" spans="5:5" x14ac:dyDescent="0.25">
      <c r="E283" s="3" t="s">
        <v>118</v>
      </c>
    </row>
    <row r="285" spans="5:5" x14ac:dyDescent="0.25">
      <c r="E285" s="21" t="s">
        <v>50</v>
      </c>
    </row>
    <row r="286" spans="5:5" x14ac:dyDescent="0.25">
      <c r="E286" s="3" t="s">
        <v>561</v>
      </c>
    </row>
    <row r="288" spans="5:5" x14ac:dyDescent="0.25">
      <c r="E288" s="21" t="s">
        <v>51</v>
      </c>
    </row>
    <row r="289" spans="5:45" x14ac:dyDescent="0.25">
      <c r="E289" s="3" t="s">
        <v>562</v>
      </c>
    </row>
    <row r="291" spans="5:45" x14ac:dyDescent="0.25">
      <c r="E291" s="21" t="s">
        <v>53</v>
      </c>
    </row>
    <row r="292" spans="5:45" x14ac:dyDescent="0.25">
      <c r="E292" s="3" t="s">
        <v>135</v>
      </c>
    </row>
    <row r="294" spans="5:45" x14ac:dyDescent="0.25">
      <c r="E294" s="21" t="s">
        <v>52</v>
      </c>
    </row>
    <row r="295" spans="5:45" x14ac:dyDescent="0.25">
      <c r="E295" s="3" t="s">
        <v>135</v>
      </c>
    </row>
    <row r="297" spans="5:45" customFormat="1" x14ac:dyDescent="0.25">
      <c r="E297" s="2" t="s">
        <v>146</v>
      </c>
      <c r="M297" s="2" t="s">
        <v>147</v>
      </c>
      <c r="S297" s="2" t="s">
        <v>148</v>
      </c>
    </row>
    <row r="298" spans="5:45" customFormat="1" x14ac:dyDescent="0.25">
      <c r="E298" t="s">
        <v>587</v>
      </c>
      <c r="M298" t="s">
        <v>588</v>
      </c>
      <c r="S298" t="s">
        <v>589</v>
      </c>
      <c r="Z298" s="3"/>
    </row>
    <row r="299" spans="5:45" customFormat="1" x14ac:dyDescent="0.25">
      <c r="E299" t="s">
        <v>590</v>
      </c>
      <c r="M299" t="s">
        <v>591</v>
      </c>
      <c r="S299" t="s">
        <v>592</v>
      </c>
      <c r="Z299" s="3"/>
    </row>
    <row r="300" spans="5:45" customFormat="1" x14ac:dyDescent="0.25">
      <c r="E300" t="s">
        <v>593</v>
      </c>
      <c r="M300" t="s">
        <v>594</v>
      </c>
      <c r="S300" t="s">
        <v>595</v>
      </c>
      <c r="Z300" s="3"/>
    </row>
    <row r="301" spans="5:45" customFormat="1" x14ac:dyDescent="0.25"/>
    <row r="302" spans="5:45" x14ac:dyDescent="0.25">
      <c r="E302" s="6" t="s">
        <v>0</v>
      </c>
      <c r="F302" s="7"/>
      <c r="G302" s="7"/>
      <c r="H302" s="7"/>
      <c r="I302" s="7"/>
      <c r="J302" s="7"/>
      <c r="K302" s="7"/>
      <c r="L302" s="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  <c r="AA302" s="7"/>
      <c r="AB302" s="7"/>
      <c r="AC302" s="7"/>
      <c r="AD302" s="7"/>
      <c r="AE302" s="7"/>
      <c r="AF302" s="7"/>
      <c r="AG302" s="7"/>
      <c r="AH302" s="7"/>
      <c r="AI302" s="7"/>
      <c r="AJ302" s="7"/>
      <c r="AK302" s="7"/>
      <c r="AL302" s="7"/>
      <c r="AM302" s="7"/>
      <c r="AN302" s="7"/>
      <c r="AO302" s="7"/>
      <c r="AP302" s="7"/>
      <c r="AQ302" s="7"/>
      <c r="AR302" s="7"/>
      <c r="AS302" s="7"/>
    </row>
    <row r="303" spans="5:45" x14ac:dyDescent="0.25">
      <c r="E303" s="6" t="s">
        <v>596</v>
      </c>
      <c r="F303" s="7"/>
      <c r="G303" s="7"/>
      <c r="H303" s="7"/>
      <c r="I303" s="7"/>
      <c r="J303" s="7"/>
      <c r="K303" s="7"/>
      <c r="L303" s="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  <c r="AA303" s="7"/>
      <c r="AB303" s="7"/>
      <c r="AC303" s="7"/>
      <c r="AD303" s="7"/>
      <c r="AE303" s="7"/>
      <c r="AF303" s="7"/>
      <c r="AG303" s="7"/>
      <c r="AH303" s="7"/>
      <c r="AI303" s="7"/>
      <c r="AJ303" s="7"/>
      <c r="AK303" s="7"/>
      <c r="AL303" s="7"/>
      <c r="AM303" s="7"/>
      <c r="AN303" s="7"/>
      <c r="AO303" s="7"/>
      <c r="AP303" s="7"/>
      <c r="AQ303" s="7"/>
      <c r="AR303" s="7"/>
      <c r="AS303" s="7"/>
    </row>
    <row r="304" spans="5:45" x14ac:dyDescent="0.25">
      <c r="E304" s="6" t="s">
        <v>205</v>
      </c>
      <c r="F304" s="7"/>
      <c r="G304" s="7"/>
      <c r="H304" s="7"/>
      <c r="I304" s="7"/>
      <c r="J304" s="7"/>
      <c r="K304" s="7"/>
      <c r="L304" s="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  <c r="AA304" s="7"/>
      <c r="AB304" s="7"/>
      <c r="AC304" s="7"/>
      <c r="AD304" s="7"/>
      <c r="AE304" s="7"/>
      <c r="AF304" s="7"/>
      <c r="AG304" s="7"/>
      <c r="AH304" s="7"/>
      <c r="AI304" s="7"/>
      <c r="AJ304" s="7"/>
      <c r="AK304" s="7"/>
      <c r="AL304" s="7"/>
      <c r="AM304" s="7"/>
      <c r="AN304" s="7"/>
      <c r="AO304" s="7"/>
      <c r="AP304" s="7"/>
      <c r="AQ304" s="7"/>
      <c r="AR304" s="7"/>
      <c r="AS304" s="7"/>
    </row>
    <row r="305" spans="5:45" x14ac:dyDescent="0.25">
      <c r="E305" s="6"/>
      <c r="F305" s="7"/>
      <c r="G305" s="7"/>
      <c r="H305" s="7"/>
      <c r="I305" s="7"/>
      <c r="J305" s="7"/>
      <c r="K305" s="7"/>
      <c r="L305" s="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  <c r="AA305" s="7"/>
      <c r="AB305" s="7"/>
      <c r="AC305" s="7"/>
      <c r="AD305" s="7"/>
      <c r="AE305" s="7"/>
      <c r="AF305" s="7"/>
      <c r="AG305" s="7"/>
      <c r="AH305" s="7"/>
      <c r="AI305" s="7"/>
      <c r="AJ305" s="7"/>
      <c r="AK305" s="7"/>
      <c r="AL305" s="7"/>
      <c r="AM305" s="7"/>
      <c r="AN305" s="7"/>
      <c r="AO305" s="7"/>
      <c r="AP305" s="7"/>
      <c r="AQ305" s="7"/>
      <c r="AR305" s="7"/>
      <c r="AS305" s="7"/>
    </row>
    <row r="306" spans="5:45" x14ac:dyDescent="0.25">
      <c r="E306" s="6" t="s">
        <v>11</v>
      </c>
      <c r="F306" s="7"/>
      <c r="G306" s="7"/>
      <c r="H306" s="7"/>
      <c r="I306" s="7"/>
      <c r="J306" s="7"/>
      <c r="K306" s="7"/>
      <c r="L306" s="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  <c r="AA306" s="7"/>
      <c r="AB306" s="7"/>
      <c r="AC306" s="7"/>
      <c r="AD306" s="7"/>
      <c r="AE306" s="7"/>
      <c r="AF306" s="7"/>
      <c r="AG306" s="7"/>
      <c r="AH306" s="7"/>
      <c r="AI306" s="7"/>
      <c r="AJ306" s="7"/>
      <c r="AK306" s="7"/>
      <c r="AL306" s="7"/>
      <c r="AM306" s="7"/>
      <c r="AN306" s="7"/>
      <c r="AO306" s="7"/>
      <c r="AP306" s="7"/>
      <c r="AQ306" s="7"/>
      <c r="AR306" s="7"/>
      <c r="AS306" s="7"/>
    </row>
    <row r="307" spans="5:45" x14ac:dyDescent="0.25">
      <c r="E307" s="6" t="s">
        <v>4</v>
      </c>
      <c r="F307" s="7"/>
      <c r="G307" s="7"/>
      <c r="H307" s="7"/>
      <c r="I307" s="7"/>
      <c r="J307" s="7"/>
      <c r="K307" s="7"/>
      <c r="L307" s="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  <c r="AA307" s="7"/>
      <c r="AB307" s="7"/>
      <c r="AC307" s="7"/>
      <c r="AD307" s="7"/>
      <c r="AE307" s="7"/>
      <c r="AF307" s="7"/>
      <c r="AG307" s="7"/>
      <c r="AH307" s="7"/>
      <c r="AI307" s="7"/>
      <c r="AJ307" s="7"/>
      <c r="AK307" s="7"/>
      <c r="AL307" s="7"/>
      <c r="AM307" s="7"/>
      <c r="AN307" s="7"/>
      <c r="AO307" s="7"/>
      <c r="AP307" s="7"/>
      <c r="AQ307" s="7"/>
      <c r="AR307" s="7"/>
      <c r="AS307" s="7"/>
    </row>
    <row r="308" spans="5:45" x14ac:dyDescent="0.25">
      <c r="E308" s="24" t="str">
        <f>"select '" &amp; TRIM(E298) &amp; "' CHASSIS_NO, '" &amp; TRIM(M298) &amp; "' PLAT_NO_OLD, '" &amp; TRIM(S298) &amp; "' PLAT_NO_NEW union all"</f>
        <v>select 'MHMFM517FKK001455' CHASSIS_NO, 'B9465CXS' PLAT_NO_OLD, 'B9377JXS' PLAT_NO_NEW union all</v>
      </c>
      <c r="F308" s="17"/>
      <c r="G308" s="17"/>
      <c r="H308" s="17"/>
      <c r="I308" s="17"/>
      <c r="J308" s="17"/>
      <c r="K308" s="17"/>
      <c r="L308" s="17"/>
      <c r="M308" s="17"/>
      <c r="N308" s="17"/>
      <c r="O308" s="17"/>
      <c r="P308" s="17"/>
      <c r="Q308" s="17"/>
      <c r="R308" s="17"/>
      <c r="S308" s="17"/>
      <c r="T308" s="17"/>
      <c r="U308" s="17"/>
      <c r="V308" s="17"/>
      <c r="W308" s="17"/>
      <c r="X308" s="17"/>
      <c r="Y308" s="17"/>
      <c r="Z308" s="17"/>
      <c r="AA308" s="17"/>
      <c r="AB308" s="17"/>
      <c r="AC308" s="17"/>
      <c r="AD308" s="17"/>
      <c r="AE308" s="17"/>
      <c r="AF308" s="17"/>
      <c r="AG308" s="17"/>
      <c r="AH308" s="17"/>
      <c r="AI308" s="17"/>
      <c r="AJ308" s="17"/>
      <c r="AK308" s="17"/>
      <c r="AL308" s="17"/>
      <c r="AM308" s="17"/>
      <c r="AN308" s="17"/>
      <c r="AO308" s="17"/>
      <c r="AP308" s="17"/>
      <c r="AQ308" s="17"/>
      <c r="AR308" s="17"/>
      <c r="AS308" s="17"/>
    </row>
    <row r="309" spans="5:45" x14ac:dyDescent="0.25">
      <c r="E309" s="24" t="str">
        <f>"select '" &amp; TRIM(E299) &amp; "' CHASSIS_NO, '" &amp; TRIM(M299) &amp; "' PLAT_NO_OLD, '" &amp; TRIM(S299) &amp; "' PLAT_NO_NEW union all"</f>
        <v>select 'MHMFM517FKK001435' CHASSIS_NO, 'B9459CXS' PLAT_NO_OLD, 'B9376JXS' PLAT_NO_NEW union all</v>
      </c>
      <c r="F309" s="17"/>
      <c r="G309" s="17"/>
      <c r="H309" s="17"/>
      <c r="I309" s="17"/>
      <c r="J309" s="17"/>
      <c r="K309" s="17"/>
      <c r="L309" s="17"/>
      <c r="M309" s="17"/>
      <c r="N309" s="17"/>
      <c r="O309" s="17"/>
      <c r="P309" s="17"/>
      <c r="Q309" s="17"/>
      <c r="R309" s="17"/>
      <c r="S309" s="17"/>
      <c r="T309" s="17"/>
      <c r="U309" s="17"/>
      <c r="V309" s="17"/>
      <c r="W309" s="17"/>
      <c r="X309" s="17"/>
      <c r="Y309" s="17"/>
      <c r="Z309" s="17"/>
      <c r="AA309" s="17"/>
      <c r="AB309" s="17"/>
      <c r="AC309" s="17"/>
      <c r="AD309" s="17"/>
      <c r="AE309" s="17"/>
      <c r="AF309" s="17"/>
      <c r="AG309" s="17"/>
      <c r="AH309" s="17"/>
      <c r="AI309" s="17"/>
      <c r="AJ309" s="17"/>
      <c r="AK309" s="17"/>
      <c r="AL309" s="17"/>
      <c r="AM309" s="17"/>
      <c r="AN309" s="17"/>
      <c r="AO309" s="17"/>
      <c r="AP309" s="17"/>
      <c r="AQ309" s="17"/>
      <c r="AR309" s="17"/>
      <c r="AS309" s="17"/>
    </row>
    <row r="310" spans="5:45" x14ac:dyDescent="0.25">
      <c r="E310" s="24" t="str">
        <f>"select '" &amp; TRIM(E300) &amp; "' CHASSIS_NO, '" &amp; TRIM(M300) &amp; "' PLAT_NO_OLD, '" &amp; TRIM(S300) &amp; "' PLAT_NO_NEW union all"</f>
        <v>select 'MHMFM517FKK001418' CHASSIS_NO, 'B9461CXS' PLAT_NO_OLD, 'B9375JXS' PLAT_NO_NEW union all</v>
      </c>
      <c r="F310" s="17"/>
      <c r="G310" s="17"/>
      <c r="H310" s="17"/>
      <c r="I310" s="17"/>
      <c r="J310" s="17"/>
      <c r="K310" s="17"/>
      <c r="L310" s="17"/>
      <c r="M310" s="17"/>
      <c r="N310" s="17"/>
      <c r="O310" s="17"/>
      <c r="P310" s="17"/>
      <c r="Q310" s="17"/>
      <c r="R310" s="17"/>
      <c r="S310" s="17"/>
      <c r="T310" s="17"/>
      <c r="U310" s="17"/>
      <c r="V310" s="17"/>
      <c r="W310" s="17"/>
      <c r="X310" s="17"/>
      <c r="Y310" s="17"/>
      <c r="Z310" s="17"/>
      <c r="AA310" s="17"/>
      <c r="AB310" s="17"/>
      <c r="AC310" s="17"/>
      <c r="AD310" s="17"/>
      <c r="AE310" s="17"/>
      <c r="AF310" s="17"/>
      <c r="AG310" s="17"/>
      <c r="AH310" s="17"/>
      <c r="AI310" s="17"/>
      <c r="AJ310" s="17"/>
      <c r="AK310" s="17"/>
      <c r="AL310" s="17"/>
      <c r="AM310" s="17"/>
      <c r="AN310" s="17"/>
      <c r="AO310" s="17"/>
      <c r="AP310" s="17"/>
      <c r="AQ310" s="17"/>
      <c r="AR310" s="17"/>
      <c r="AS310" s="17"/>
    </row>
    <row r="311" spans="5:45" x14ac:dyDescent="0.25">
      <c r="E311" s="6" t="s">
        <v>108</v>
      </c>
      <c r="F311" s="7"/>
      <c r="G311" s="7"/>
      <c r="H311" s="7"/>
      <c r="I311" s="7"/>
      <c r="J311" s="7"/>
      <c r="K311" s="7"/>
      <c r="L311" s="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  <c r="AA311" s="7"/>
      <c r="AB311" s="7"/>
      <c r="AC311" s="7"/>
      <c r="AD311" s="7"/>
      <c r="AE311" s="7"/>
      <c r="AF311" s="7"/>
      <c r="AG311" s="7"/>
      <c r="AH311" s="7"/>
      <c r="AI311" s="7"/>
      <c r="AJ311" s="7"/>
      <c r="AK311" s="7"/>
      <c r="AL311" s="7"/>
      <c r="AM311" s="7"/>
      <c r="AN311" s="7"/>
      <c r="AO311" s="7"/>
      <c r="AP311" s="7"/>
      <c r="AQ311" s="7"/>
      <c r="AR311" s="7"/>
      <c r="AS311" s="7"/>
    </row>
    <row r="312" spans="5:45" x14ac:dyDescent="0.25">
      <c r="E312" s="6"/>
      <c r="F312" s="7"/>
      <c r="G312" s="7"/>
      <c r="H312" s="7"/>
      <c r="I312" s="7"/>
      <c r="J312" s="7"/>
      <c r="K312" s="7"/>
      <c r="L312" s="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  <c r="AA312" s="7"/>
      <c r="AB312" s="7"/>
      <c r="AC312" s="7"/>
      <c r="AD312" s="7"/>
      <c r="AE312" s="7"/>
      <c r="AF312" s="7"/>
      <c r="AG312" s="7"/>
      <c r="AH312" s="7"/>
      <c r="AI312" s="7"/>
      <c r="AJ312" s="7"/>
      <c r="AK312" s="7"/>
      <c r="AL312" s="7"/>
      <c r="AM312" s="7"/>
      <c r="AN312" s="7"/>
      <c r="AO312" s="7"/>
      <c r="AP312" s="7"/>
      <c r="AQ312" s="7"/>
      <c r="AR312" s="7"/>
      <c r="AS312" s="7"/>
    </row>
    <row r="313" spans="5:45" x14ac:dyDescent="0.25">
      <c r="E313" s="6" t="s">
        <v>103</v>
      </c>
      <c r="F313" s="7"/>
      <c r="G313" s="7"/>
      <c r="H313" s="7"/>
      <c r="I313" s="7"/>
      <c r="J313" s="7"/>
      <c r="K313" s="7"/>
      <c r="L313" s="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  <c r="AA313" s="7"/>
      <c r="AB313" s="7"/>
      <c r="AC313" s="7"/>
      <c r="AD313" s="7"/>
      <c r="AE313" s="7"/>
      <c r="AF313" s="7"/>
      <c r="AG313" s="7"/>
      <c r="AH313" s="7"/>
      <c r="AI313" s="7"/>
      <c r="AJ313" s="7"/>
      <c r="AK313" s="7"/>
      <c r="AL313" s="7"/>
      <c r="AM313" s="7"/>
      <c r="AN313" s="7"/>
      <c r="AO313" s="7"/>
      <c r="AP313" s="7"/>
      <c r="AQ313" s="7"/>
      <c r="AR313" s="7"/>
      <c r="AS313" s="7"/>
    </row>
    <row r="314" spans="5:45" x14ac:dyDescent="0.25">
      <c r="E314" s="6" t="s">
        <v>4</v>
      </c>
      <c r="F314" s="7"/>
      <c r="G314" s="7"/>
      <c r="H314" s="7"/>
      <c r="I314" s="7"/>
      <c r="J314" s="7"/>
      <c r="K314" s="7"/>
      <c r="L314" s="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  <c r="AA314" s="7"/>
      <c r="AB314" s="7"/>
      <c r="AC314" s="7"/>
      <c r="AD314" s="7"/>
      <c r="AE314" s="7"/>
      <c r="AF314" s="7"/>
      <c r="AG314" s="7"/>
      <c r="AH314" s="7"/>
      <c r="AI314" s="7"/>
      <c r="AJ314" s="7"/>
      <c r="AK314" s="7"/>
      <c r="AL314" s="7"/>
      <c r="AM314" s="7"/>
      <c r="AN314" s="7"/>
      <c r="AO314" s="7"/>
      <c r="AP314" s="7"/>
      <c r="AQ314" s="7"/>
      <c r="AR314" s="7"/>
      <c r="AS314" s="7"/>
    </row>
    <row r="315" spans="5:45" x14ac:dyDescent="0.25">
      <c r="E315" s="6" t="s">
        <v>542</v>
      </c>
      <c r="F315" s="7"/>
      <c r="G315" s="7"/>
      <c r="H315" s="7"/>
      <c r="I315" s="7"/>
      <c r="J315" s="7"/>
      <c r="K315" s="7"/>
      <c r="L315" s="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  <c r="AA315" s="7"/>
      <c r="AB315" s="7"/>
      <c r="AC315" s="7"/>
      <c r="AD315" s="7"/>
      <c r="AE315" s="7"/>
      <c r="AF315" s="7"/>
      <c r="AG315" s="7"/>
      <c r="AH315" s="7"/>
      <c r="AI315" s="7"/>
      <c r="AJ315" s="7"/>
      <c r="AK315" s="7"/>
      <c r="AL315" s="7"/>
      <c r="AM315" s="7"/>
      <c r="AN315" s="7"/>
      <c r="AO315" s="7"/>
      <c r="AP315" s="7"/>
      <c r="AQ315" s="7"/>
      <c r="AR315" s="7"/>
      <c r="AS315" s="7"/>
    </row>
    <row r="316" spans="5:45" x14ac:dyDescent="0.25">
      <c r="E316" s="6" t="s">
        <v>523</v>
      </c>
      <c r="F316" s="7"/>
      <c r="G316" s="7"/>
      <c r="H316" s="7"/>
      <c r="I316" s="7"/>
      <c r="J316" s="7"/>
      <c r="K316" s="7"/>
      <c r="L316" s="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  <c r="AA316" s="7"/>
      <c r="AB316" s="7"/>
      <c r="AC316" s="7"/>
      <c r="AD316" s="7"/>
      <c r="AE316" s="7"/>
      <c r="AF316" s="7"/>
      <c r="AG316" s="7"/>
      <c r="AH316" s="7"/>
      <c r="AI316" s="7"/>
      <c r="AJ316" s="7"/>
      <c r="AK316" s="7"/>
      <c r="AL316" s="7"/>
      <c r="AM316" s="7"/>
      <c r="AN316" s="7"/>
      <c r="AO316" s="7"/>
      <c r="AP316" s="7"/>
      <c r="AQ316" s="7"/>
      <c r="AR316" s="7"/>
      <c r="AS316" s="7"/>
    </row>
    <row r="317" spans="5:45" x14ac:dyDescent="0.25">
      <c r="E317" s="6" t="s">
        <v>597</v>
      </c>
      <c r="F317" s="7"/>
      <c r="G317" s="7"/>
      <c r="H317" s="7"/>
      <c r="I317" s="7"/>
      <c r="J317" s="7"/>
      <c r="K317" s="7"/>
      <c r="L317" s="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  <c r="AA317" s="7"/>
      <c r="AB317" s="7"/>
      <c r="AC317" s="7"/>
      <c r="AD317" s="7"/>
      <c r="AE317" s="7"/>
      <c r="AF317" s="7"/>
      <c r="AG317" s="7"/>
      <c r="AH317" s="7"/>
      <c r="AI317" s="7"/>
      <c r="AJ317" s="7"/>
      <c r="AK317" s="7"/>
      <c r="AL317" s="7"/>
      <c r="AM317" s="7"/>
      <c r="AN317" s="7"/>
      <c r="AO317" s="7"/>
      <c r="AP317" s="7"/>
      <c r="AQ317" s="7"/>
      <c r="AR317" s="7"/>
      <c r="AS317" s="7"/>
    </row>
    <row r="318" spans="5:45" x14ac:dyDescent="0.25">
      <c r="E318" s="6" t="s">
        <v>543</v>
      </c>
      <c r="F318" s="7"/>
      <c r="G318" s="7"/>
      <c r="H318" s="7"/>
      <c r="I318" s="7"/>
      <c r="J318" s="7"/>
      <c r="K318" s="7"/>
      <c r="L318" s="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  <c r="AA318" s="7"/>
      <c r="AB318" s="7"/>
      <c r="AC318" s="7"/>
      <c r="AD318" s="7"/>
      <c r="AE318" s="7"/>
      <c r="AF318" s="7"/>
      <c r="AG318" s="7"/>
      <c r="AH318" s="7"/>
      <c r="AI318" s="7"/>
      <c r="AJ318" s="7"/>
      <c r="AK318" s="7"/>
      <c r="AL318" s="7"/>
      <c r="AM318" s="7"/>
      <c r="AN318" s="7"/>
      <c r="AO318" s="7"/>
      <c r="AP318" s="7"/>
      <c r="AQ318" s="7"/>
      <c r="AR318" s="7"/>
      <c r="AS318" s="7"/>
    </row>
    <row r="319" spans="5:45" x14ac:dyDescent="0.25">
      <c r="E319" s="6" t="s">
        <v>544</v>
      </c>
      <c r="F319" s="7"/>
      <c r="G319" s="7"/>
      <c r="H319" s="7"/>
      <c r="I319" s="7"/>
      <c r="J319" s="7"/>
      <c r="K319" s="7"/>
      <c r="L319" s="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  <c r="AA319" s="7"/>
      <c r="AB319" s="7"/>
      <c r="AC319" s="7"/>
      <c r="AD319" s="7"/>
      <c r="AE319" s="7"/>
      <c r="AF319" s="7"/>
      <c r="AG319" s="7"/>
      <c r="AH319" s="7"/>
      <c r="AI319" s="7"/>
      <c r="AJ319" s="7"/>
      <c r="AK319" s="7"/>
      <c r="AL319" s="7"/>
      <c r="AM319" s="7"/>
      <c r="AN319" s="7"/>
      <c r="AO319" s="7"/>
      <c r="AP319" s="7"/>
      <c r="AQ319" s="7"/>
      <c r="AR319" s="7"/>
      <c r="AS319" s="7"/>
    </row>
    <row r="320" spans="5:45" x14ac:dyDescent="0.25">
      <c r="E320" s="6" t="s">
        <v>524</v>
      </c>
      <c r="F320" s="7"/>
      <c r="G320" s="7"/>
      <c r="H320" s="7"/>
      <c r="I320" s="7"/>
      <c r="J320" s="7"/>
      <c r="K320" s="7"/>
      <c r="L320" s="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  <c r="AA320" s="7"/>
      <c r="AB320" s="7"/>
      <c r="AC320" s="7"/>
      <c r="AD320" s="7"/>
      <c r="AE320" s="7"/>
      <c r="AF320" s="7"/>
      <c r="AG320" s="7"/>
      <c r="AH320" s="7"/>
      <c r="AI320" s="7"/>
      <c r="AJ320" s="7"/>
      <c r="AK320" s="7"/>
      <c r="AL320" s="7"/>
      <c r="AM320" s="7"/>
      <c r="AN320" s="7"/>
      <c r="AO320" s="7"/>
      <c r="AP320" s="7"/>
      <c r="AQ320" s="7"/>
      <c r="AR320" s="7"/>
      <c r="AS320" s="7"/>
    </row>
    <row r="321" spans="5:71" x14ac:dyDescent="0.25">
      <c r="E321" s="6" t="s">
        <v>527</v>
      </c>
      <c r="F321" s="7"/>
      <c r="G321" s="7"/>
      <c r="H321" s="7"/>
      <c r="I321" s="7"/>
      <c r="J321" s="7"/>
      <c r="K321" s="7"/>
      <c r="L321" s="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  <c r="AA321" s="7"/>
      <c r="AB321" s="7"/>
      <c r="AC321" s="7"/>
      <c r="AD321" s="7"/>
      <c r="AE321" s="7"/>
      <c r="AF321" s="7"/>
      <c r="AG321" s="7"/>
      <c r="AH321" s="7"/>
      <c r="AI321" s="7"/>
      <c r="AJ321" s="7"/>
      <c r="AK321" s="7"/>
      <c r="AL321" s="7"/>
      <c r="AM321" s="7"/>
      <c r="AN321" s="7"/>
      <c r="AO321" s="7"/>
      <c r="AP321" s="7"/>
      <c r="AQ321" s="7"/>
      <c r="AR321" s="7"/>
      <c r="AS321" s="7"/>
    </row>
    <row r="322" spans="5:71" x14ac:dyDescent="0.25">
      <c r="E322" s="6" t="s">
        <v>445</v>
      </c>
      <c r="F322" s="7"/>
      <c r="G322" s="7"/>
      <c r="H322" s="7"/>
      <c r="I322" s="7"/>
      <c r="J322" s="7"/>
      <c r="K322" s="7"/>
      <c r="L322" s="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  <c r="AA322" s="7"/>
      <c r="AB322" s="7"/>
      <c r="AC322" s="7"/>
      <c r="AD322" s="7"/>
      <c r="AE322" s="7"/>
      <c r="AF322" s="7"/>
      <c r="AG322" s="7"/>
      <c r="AH322" s="7"/>
      <c r="AI322" s="7"/>
      <c r="AJ322" s="7"/>
      <c r="AK322" s="7"/>
      <c r="AL322" s="7"/>
      <c r="AM322" s="7"/>
      <c r="AN322" s="7"/>
      <c r="AO322" s="7"/>
      <c r="AP322" s="7"/>
      <c r="AQ322" s="7"/>
      <c r="AR322" s="7"/>
      <c r="AS322" s="7"/>
    </row>
    <row r="323" spans="5:71" x14ac:dyDescent="0.25">
      <c r="E323" s="6" t="s">
        <v>446</v>
      </c>
      <c r="F323" s="7"/>
      <c r="G323" s="7"/>
      <c r="H323" s="7"/>
      <c r="I323" s="7"/>
      <c r="J323" s="7"/>
      <c r="K323" s="7"/>
      <c r="L323" s="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  <c r="AA323" s="7"/>
      <c r="AB323" s="7"/>
      <c r="AC323" s="7"/>
      <c r="AD323" s="7"/>
      <c r="AE323" s="7"/>
      <c r="AF323" s="7"/>
      <c r="AG323" s="7"/>
      <c r="AH323" s="7"/>
      <c r="AI323" s="7"/>
      <c r="AJ323" s="7"/>
      <c r="AK323" s="7"/>
      <c r="AL323" s="7"/>
      <c r="AM323" s="7"/>
      <c r="AN323" s="7"/>
      <c r="AO323" s="7"/>
      <c r="AP323" s="7"/>
      <c r="AQ323" s="7"/>
      <c r="AR323" s="7"/>
      <c r="AS323" s="7"/>
    </row>
    <row r="324" spans="5:71" x14ac:dyDescent="0.25">
      <c r="E324" s="6" t="s">
        <v>126</v>
      </c>
      <c r="F324" s="7"/>
      <c r="G324" s="7"/>
      <c r="H324" s="7"/>
      <c r="I324" s="7"/>
      <c r="J324" s="7"/>
      <c r="K324" s="7"/>
      <c r="L324" s="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  <c r="AA324" s="7"/>
      <c r="AB324" s="7"/>
      <c r="AC324" s="7"/>
      <c r="AD324" s="7"/>
      <c r="AE324" s="7"/>
      <c r="AF324" s="7"/>
      <c r="AG324" s="7"/>
      <c r="AH324" s="7"/>
      <c r="AI324" s="7"/>
      <c r="AJ324" s="7"/>
      <c r="AK324" s="7"/>
      <c r="AL324" s="7"/>
      <c r="AM324" s="7"/>
      <c r="AN324" s="7"/>
      <c r="AO324" s="7"/>
      <c r="AP324" s="7"/>
      <c r="AQ324" s="7"/>
      <c r="AR324" s="7"/>
      <c r="AS324" s="7"/>
    </row>
    <row r="325" spans="5:71" x14ac:dyDescent="0.25">
      <c r="E325" s="6" t="s">
        <v>447</v>
      </c>
      <c r="F325" s="7"/>
      <c r="G325" s="7"/>
      <c r="H325" s="7"/>
      <c r="I325" s="7"/>
      <c r="J325" s="7"/>
      <c r="K325" s="7"/>
      <c r="L325" s="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  <c r="AA325" s="7"/>
      <c r="AB325" s="7"/>
      <c r="AC325" s="7"/>
      <c r="AD325" s="7"/>
      <c r="AE325" s="7"/>
      <c r="AF325" s="7"/>
      <c r="AG325" s="7"/>
      <c r="AH325" s="7"/>
      <c r="AI325" s="7"/>
      <c r="AJ325" s="7"/>
      <c r="AK325" s="7"/>
      <c r="AL325" s="7"/>
      <c r="AM325" s="7"/>
      <c r="AN325" s="7"/>
      <c r="AO325" s="7"/>
      <c r="AP325" s="7"/>
      <c r="AQ325" s="7"/>
      <c r="AR325" s="7"/>
      <c r="AS325" s="7"/>
    </row>
    <row r="326" spans="5:71" x14ac:dyDescent="0.25">
      <c r="E326" s="6" t="s">
        <v>127</v>
      </c>
      <c r="F326" s="7"/>
      <c r="G326" s="7"/>
      <c r="H326" s="7"/>
      <c r="I326" s="7"/>
      <c r="J326" s="7"/>
      <c r="K326" s="7"/>
      <c r="L326" s="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  <c r="AA326" s="7"/>
      <c r="AB326" s="7"/>
      <c r="AC326" s="7"/>
      <c r="AD326" s="7"/>
      <c r="AE326" s="7"/>
      <c r="AF326" s="7"/>
      <c r="AG326" s="7"/>
      <c r="AH326" s="7"/>
      <c r="AI326" s="7"/>
      <c r="AJ326" s="7"/>
      <c r="AK326" s="7"/>
      <c r="AL326" s="7"/>
      <c r="AM326" s="7"/>
      <c r="AN326" s="7"/>
      <c r="AO326" s="7"/>
      <c r="AP326" s="7"/>
      <c r="AQ326" s="7"/>
      <c r="AR326" s="7"/>
      <c r="AS326" s="7"/>
    </row>
    <row r="327" spans="5:71" x14ac:dyDescent="0.25">
      <c r="E327" s="6" t="s">
        <v>448</v>
      </c>
      <c r="F327" s="7"/>
      <c r="G327" s="7"/>
      <c r="H327" s="7"/>
      <c r="I327" s="7"/>
      <c r="J327" s="7"/>
      <c r="K327" s="7"/>
      <c r="L327" s="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  <c r="AA327" s="7"/>
      <c r="AB327" s="7"/>
      <c r="AC327" s="7"/>
      <c r="AD327" s="7"/>
      <c r="AE327" s="7"/>
      <c r="AF327" s="7"/>
      <c r="AG327" s="7"/>
      <c r="AH327" s="7"/>
      <c r="AI327" s="7"/>
      <c r="AJ327" s="7"/>
      <c r="AK327" s="7"/>
      <c r="AL327" s="7"/>
      <c r="AM327" s="7"/>
      <c r="AN327" s="7"/>
      <c r="AO327" s="7"/>
      <c r="AP327" s="7"/>
      <c r="AQ327" s="7"/>
      <c r="AR327" s="7"/>
      <c r="AS327" s="7"/>
    </row>
    <row r="328" spans="5:71" x14ac:dyDescent="0.25">
      <c r="E328" s="6" t="s">
        <v>128</v>
      </c>
      <c r="F328" s="7"/>
      <c r="G328" s="7"/>
      <c r="H328" s="7"/>
      <c r="I328" s="7"/>
      <c r="J328" s="7"/>
      <c r="K328" s="7"/>
      <c r="L328" s="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  <c r="AA328" s="7"/>
      <c r="AB328" s="7"/>
      <c r="AC328" s="7"/>
      <c r="AD328" s="7"/>
      <c r="AE328" s="7"/>
      <c r="AF328" s="7"/>
      <c r="AG328" s="7"/>
      <c r="AH328" s="7"/>
      <c r="AI328" s="7"/>
      <c r="AJ328" s="7"/>
      <c r="AK328" s="7"/>
      <c r="AL328" s="7"/>
      <c r="AM328" s="7"/>
      <c r="AN328" s="7"/>
      <c r="AO328" s="7"/>
      <c r="AP328" s="7"/>
      <c r="AQ328" s="7"/>
      <c r="AR328" s="7"/>
      <c r="AS328" s="7"/>
    </row>
    <row r="329" spans="5:71" x14ac:dyDescent="0.25">
      <c r="E329" s="6" t="s">
        <v>497</v>
      </c>
      <c r="F329" s="7"/>
      <c r="G329" s="7"/>
      <c r="H329" s="7"/>
      <c r="I329" s="7"/>
      <c r="J329" s="7"/>
      <c r="K329" s="7"/>
      <c r="L329" s="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  <c r="AA329" s="7"/>
      <c r="AB329" s="7"/>
      <c r="AC329" s="7"/>
      <c r="AD329" s="7"/>
      <c r="AE329" s="7"/>
      <c r="AF329" s="7"/>
      <c r="AG329" s="7"/>
      <c r="AH329" s="7"/>
      <c r="AI329" s="7"/>
      <c r="AJ329" s="7"/>
      <c r="AK329" s="7"/>
      <c r="AL329" s="7"/>
      <c r="AM329" s="7"/>
      <c r="AN329" s="7"/>
      <c r="AO329" s="7"/>
      <c r="AP329" s="7"/>
      <c r="AQ329" s="7"/>
      <c r="AR329" s="7"/>
      <c r="AS329" s="7"/>
    </row>
    <row r="330" spans="5:71" x14ac:dyDescent="0.25">
      <c r="E330" s="6" t="s">
        <v>495</v>
      </c>
      <c r="F330" s="7"/>
      <c r="G330" s="7"/>
      <c r="H330" s="7"/>
      <c r="I330" s="7"/>
      <c r="J330" s="7"/>
      <c r="K330" s="7"/>
      <c r="L330" s="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  <c r="AA330" s="7"/>
      <c r="AB330" s="7"/>
      <c r="AC330" s="7"/>
      <c r="AD330" s="7"/>
      <c r="AE330" s="7"/>
      <c r="AF330" s="7"/>
      <c r="AG330" s="7"/>
      <c r="AH330" s="7"/>
      <c r="AI330" s="7"/>
      <c r="AJ330" s="7"/>
      <c r="AK330" s="7"/>
      <c r="AL330" s="7"/>
      <c r="AM330" s="7"/>
      <c r="AN330" s="7"/>
      <c r="AO330" s="7"/>
      <c r="AP330" s="7"/>
      <c r="AQ330" s="7"/>
      <c r="AR330" s="7"/>
      <c r="AS330" s="7"/>
    </row>
    <row r="331" spans="5:71" x14ac:dyDescent="0.25">
      <c r="E331" s="6" t="s">
        <v>498</v>
      </c>
      <c r="F331" s="7"/>
      <c r="G331" s="7"/>
      <c r="H331" s="7"/>
      <c r="I331" s="7"/>
      <c r="J331" s="7"/>
      <c r="K331" s="7"/>
      <c r="L331" s="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  <c r="AA331" s="7"/>
      <c r="AB331" s="7"/>
      <c r="AC331" s="7"/>
      <c r="AD331" s="7"/>
      <c r="AE331" s="7"/>
      <c r="AF331" s="7"/>
      <c r="AG331" s="7"/>
      <c r="AH331" s="7"/>
      <c r="AI331" s="7"/>
      <c r="AJ331" s="7"/>
      <c r="AK331" s="7"/>
      <c r="AL331" s="7"/>
      <c r="AM331" s="7"/>
      <c r="AN331" s="7"/>
      <c r="AO331" s="7"/>
      <c r="AP331" s="7"/>
      <c r="AQ331" s="7"/>
      <c r="AR331" s="7"/>
      <c r="AS331" s="7"/>
    </row>
    <row r="332" spans="5:71" x14ac:dyDescent="0.25">
      <c r="E332" s="6" t="s">
        <v>496</v>
      </c>
      <c r="F332" s="7"/>
      <c r="G332" s="7"/>
      <c r="H332" s="7"/>
      <c r="I332" s="7"/>
      <c r="J332" s="7"/>
      <c r="K332" s="7"/>
      <c r="L332" s="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  <c r="AA332" s="7"/>
      <c r="AB332" s="7"/>
      <c r="AC332" s="7"/>
      <c r="AD332" s="7"/>
      <c r="AE332" s="7"/>
      <c r="AF332" s="7"/>
      <c r="AG332" s="7"/>
      <c r="AH332" s="7"/>
      <c r="AI332" s="7"/>
      <c r="AJ332" s="7"/>
      <c r="AK332" s="7"/>
      <c r="AL332" s="7"/>
      <c r="AM332" s="7"/>
      <c r="AN332" s="7"/>
      <c r="AO332" s="7"/>
      <c r="AP332" s="7"/>
      <c r="AQ332" s="7"/>
      <c r="AR332" s="7"/>
      <c r="AS332" s="7"/>
    </row>
    <row r="333" spans="5:71" x14ac:dyDescent="0.25">
      <c r="E333" s="6" t="s">
        <v>109</v>
      </c>
      <c r="F333" s="7"/>
      <c r="G333" s="7"/>
      <c r="H333" s="7"/>
      <c r="I333" s="7"/>
      <c r="J333" s="7"/>
      <c r="K333" s="7"/>
      <c r="L333" s="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  <c r="AA333" s="7"/>
      <c r="AB333" s="7"/>
      <c r="AC333" s="7"/>
      <c r="AD333" s="7"/>
      <c r="AE333" s="7"/>
      <c r="AF333" s="7"/>
      <c r="AG333" s="7"/>
      <c r="AH333" s="7"/>
      <c r="AI333" s="7"/>
      <c r="AJ333" s="7"/>
      <c r="AK333" s="7"/>
      <c r="AL333" s="7"/>
      <c r="AM333" s="7"/>
      <c r="AN333" s="7"/>
      <c r="AO333" s="7"/>
      <c r="AP333" s="7"/>
      <c r="AQ333" s="7"/>
      <c r="AR333" s="7"/>
      <c r="AS333" s="7"/>
    </row>
    <row r="334" spans="5:71" x14ac:dyDescent="0.25">
      <c r="E334" s="6" t="s">
        <v>132</v>
      </c>
      <c r="F334" s="7"/>
      <c r="G334" s="7"/>
      <c r="H334" s="7"/>
      <c r="I334" s="7"/>
      <c r="J334" s="7"/>
      <c r="K334" s="7"/>
      <c r="L334" s="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  <c r="AA334" s="7"/>
      <c r="AB334" s="7"/>
      <c r="AC334" s="7"/>
      <c r="AD334" s="7"/>
      <c r="AE334" s="7"/>
      <c r="AF334" s="7"/>
      <c r="AG334" s="7"/>
      <c r="AH334" s="7"/>
      <c r="AI334" s="7"/>
      <c r="AJ334" s="7"/>
      <c r="AK334" s="7"/>
      <c r="AL334" s="7"/>
      <c r="AM334" s="7"/>
      <c r="AN334" s="7"/>
      <c r="AO334" s="7"/>
      <c r="AP334" s="7"/>
      <c r="AQ334" s="7"/>
      <c r="AR334" s="7"/>
      <c r="AS334" s="7"/>
    </row>
    <row r="336" spans="5:71" x14ac:dyDescent="0.25">
      <c r="E336" s="1" t="s">
        <v>133</v>
      </c>
      <c r="J336" s="1" t="s">
        <v>207</v>
      </c>
      <c r="M336" s="1" t="s">
        <v>528</v>
      </c>
      <c r="W336" s="1" t="s">
        <v>529</v>
      </c>
      <c r="AA336" s="1" t="s">
        <v>530</v>
      </c>
      <c r="AM336" s="1" t="s">
        <v>104</v>
      </c>
      <c r="AU336" s="1" t="s">
        <v>21</v>
      </c>
      <c r="AY336" s="1" t="s">
        <v>122</v>
      </c>
      <c r="BD336" s="1" t="s">
        <v>531</v>
      </c>
      <c r="BH336" s="1" t="s">
        <v>532</v>
      </c>
      <c r="BL336" s="1" t="s">
        <v>533</v>
      </c>
      <c r="BS336" s="1" t="s">
        <v>534</v>
      </c>
    </row>
    <row r="337" spans="5:72" x14ac:dyDescent="0.25">
      <c r="E337" s="3" t="s">
        <v>595</v>
      </c>
      <c r="J337" s="19" t="s">
        <v>605</v>
      </c>
      <c r="M337" s="3" t="s">
        <v>598</v>
      </c>
      <c r="W337" s="3" t="s">
        <v>599</v>
      </c>
      <c r="AA337" s="3" t="s">
        <v>600</v>
      </c>
      <c r="AM337" s="3" t="s">
        <v>593</v>
      </c>
      <c r="AU337" s="3" t="s">
        <v>594</v>
      </c>
      <c r="AY337" s="19" t="s">
        <v>608</v>
      </c>
      <c r="BD337" s="3" t="s">
        <v>599</v>
      </c>
      <c r="BH337" s="3" t="s">
        <v>134</v>
      </c>
      <c r="BL337" s="22" t="s">
        <v>154</v>
      </c>
      <c r="BS337" s="3" t="s">
        <v>134</v>
      </c>
    </row>
    <row r="338" spans="5:72" x14ac:dyDescent="0.25">
      <c r="E338" s="3" t="s">
        <v>592</v>
      </c>
      <c r="J338" s="19" t="s">
        <v>606</v>
      </c>
      <c r="M338" s="3" t="s">
        <v>601</v>
      </c>
      <c r="W338" s="3" t="s">
        <v>602</v>
      </c>
      <c r="AA338" s="3" t="s">
        <v>600</v>
      </c>
      <c r="AM338" s="3" t="s">
        <v>590</v>
      </c>
      <c r="AU338" s="3" t="s">
        <v>591</v>
      </c>
      <c r="AY338" s="19" t="s">
        <v>609</v>
      </c>
      <c r="BD338" s="3" t="s">
        <v>602</v>
      </c>
      <c r="BH338" s="3" t="s">
        <v>134</v>
      </c>
      <c r="BL338" s="22" t="s">
        <v>154</v>
      </c>
      <c r="BS338" s="3" t="s">
        <v>134</v>
      </c>
    </row>
    <row r="339" spans="5:72" x14ac:dyDescent="0.25">
      <c r="E339" s="3" t="s">
        <v>589</v>
      </c>
      <c r="J339" s="19" t="s">
        <v>607</v>
      </c>
      <c r="M339" s="3" t="s">
        <v>603</v>
      </c>
      <c r="W339" s="3" t="s">
        <v>604</v>
      </c>
      <c r="AA339" s="3" t="s">
        <v>600</v>
      </c>
      <c r="AM339" s="3" t="s">
        <v>587</v>
      </c>
      <c r="AU339" s="3" t="s">
        <v>588</v>
      </c>
      <c r="AY339" s="19" t="s">
        <v>610</v>
      </c>
      <c r="BD339" s="3" t="s">
        <v>604</v>
      </c>
      <c r="BH339" s="3" t="s">
        <v>134</v>
      </c>
      <c r="BL339" s="22" t="s">
        <v>154</v>
      </c>
      <c r="BS339" s="3" t="s">
        <v>134</v>
      </c>
    </row>
    <row r="341" spans="5:72" x14ac:dyDescent="0.25">
      <c r="E341" s="8" t="s">
        <v>6</v>
      </c>
      <c r="F341" s="9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  <c r="Y341" s="9"/>
      <c r="Z341" s="9"/>
      <c r="AA341" s="9"/>
      <c r="AB341" s="9"/>
      <c r="AC341" s="9"/>
      <c r="AD341" s="9"/>
      <c r="AE341" s="9"/>
      <c r="AF341" s="9"/>
      <c r="AG341" s="9"/>
      <c r="AH341" s="9"/>
      <c r="AI341" s="9"/>
      <c r="AJ341" s="9"/>
      <c r="AK341" s="9"/>
      <c r="AL341" s="9"/>
      <c r="AM341" s="9"/>
      <c r="AN341" s="9"/>
      <c r="AO341" s="9"/>
      <c r="AP341" s="9"/>
      <c r="AQ341" s="9"/>
      <c r="AR341" s="9"/>
      <c r="AS341" s="9"/>
      <c r="AT341" s="9"/>
      <c r="AU341" s="9"/>
      <c r="AV341" s="9"/>
      <c r="AW341" s="9"/>
      <c r="AX341" s="9"/>
      <c r="AY341" s="9"/>
      <c r="AZ341" s="9"/>
      <c r="BA341" s="9"/>
      <c r="BB341" s="9"/>
      <c r="BC341" s="9"/>
      <c r="BD341" s="9"/>
      <c r="BE341" s="9"/>
      <c r="BF341" s="9"/>
      <c r="BG341" s="9"/>
      <c r="BH341" s="9"/>
      <c r="BI341" s="9"/>
      <c r="BJ341" s="9"/>
      <c r="BK341" s="9"/>
      <c r="BL341" s="9"/>
      <c r="BM341" s="9"/>
      <c r="BN341" s="9"/>
      <c r="BO341" s="9"/>
      <c r="BP341" s="9"/>
      <c r="BQ341" s="9"/>
      <c r="BR341" s="9"/>
      <c r="BS341" s="9"/>
      <c r="BT341" s="9"/>
    </row>
    <row r="342" spans="5:72" x14ac:dyDescent="0.25">
      <c r="E342" s="8"/>
      <c r="F342" s="9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  <c r="Y342" s="9"/>
      <c r="Z342" s="9"/>
      <c r="AA342" s="9"/>
      <c r="AB342" s="9"/>
      <c r="AC342" s="9"/>
      <c r="AD342" s="9"/>
      <c r="AE342" s="9"/>
      <c r="AF342" s="9"/>
      <c r="AG342" s="9"/>
      <c r="AH342" s="9"/>
      <c r="AI342" s="9"/>
      <c r="AJ342" s="9"/>
      <c r="AK342" s="9"/>
      <c r="AL342" s="9"/>
      <c r="AM342" s="9"/>
      <c r="AN342" s="9"/>
      <c r="AO342" s="9"/>
      <c r="AP342" s="9"/>
      <c r="AQ342" s="9"/>
      <c r="AR342" s="9"/>
      <c r="AS342" s="9"/>
      <c r="AT342" s="9"/>
      <c r="AU342" s="9"/>
      <c r="AV342" s="9"/>
      <c r="AW342" s="9"/>
      <c r="AX342" s="9"/>
      <c r="AY342" s="9"/>
      <c r="AZ342" s="9"/>
      <c r="BA342" s="9"/>
      <c r="BB342" s="9"/>
      <c r="BC342" s="9"/>
      <c r="BD342" s="9"/>
      <c r="BE342" s="9"/>
      <c r="BF342" s="9"/>
      <c r="BG342" s="9"/>
      <c r="BH342" s="9"/>
      <c r="BI342" s="9"/>
      <c r="BJ342" s="9"/>
      <c r="BK342" s="9"/>
      <c r="BL342" s="9"/>
      <c r="BM342" s="9"/>
      <c r="BN342" s="9"/>
      <c r="BO342" s="9"/>
      <c r="BP342" s="9"/>
      <c r="BQ342" s="9"/>
      <c r="BR342" s="9"/>
      <c r="BS342" s="9"/>
      <c r="BT342" s="9"/>
    </row>
    <row r="343" spans="5:72" x14ac:dyDescent="0.25">
      <c r="E343" s="23" t="str">
        <f>"update IFINAMS.dbo.ASSET_VEHICLE set PLAT_NO = '" &amp; TRIM(E337) &amp; "', MOD_BY = 'Aryo Budi', MOD_DATE = getdate(), MOD_IP_ADDRESS = 'M-478505' where ASSET_CODE = '" &amp; AY337 &amp; "';"</f>
        <v>update IFINAMS.dbo.ASSET_VEHICLE set PLAT_NO = 'B9375JXS', MOD_BY = 'Aryo Budi', MOD_DATE = getdate(), MOD_IP_ADDRESS = 'M-478505' where ASSET_CODE = '4120034526';</v>
      </c>
      <c r="F343" s="25"/>
      <c r="G343" s="25"/>
      <c r="H343" s="25"/>
      <c r="I343" s="25"/>
      <c r="J343" s="25"/>
      <c r="K343" s="25"/>
      <c r="L343" s="25"/>
      <c r="M343" s="25"/>
      <c r="N343" s="25"/>
      <c r="O343" s="25"/>
      <c r="P343" s="25"/>
      <c r="Q343" s="25"/>
      <c r="R343" s="25"/>
      <c r="S343" s="25"/>
      <c r="T343" s="25"/>
      <c r="U343" s="25"/>
      <c r="V343" s="25"/>
      <c r="W343" s="25"/>
      <c r="X343" s="25"/>
      <c r="Y343" s="25"/>
      <c r="Z343" s="25"/>
      <c r="AA343" s="25"/>
      <c r="AB343" s="25"/>
      <c r="AC343" s="25"/>
      <c r="AD343" s="25"/>
      <c r="AE343" s="25"/>
      <c r="AF343" s="25"/>
      <c r="AG343" s="25"/>
      <c r="AH343" s="25"/>
      <c r="AI343" s="25"/>
      <c r="AJ343" s="25"/>
      <c r="AK343" s="25"/>
      <c r="AL343" s="25"/>
      <c r="AM343" s="25"/>
      <c r="AN343" s="25"/>
      <c r="AO343" s="25"/>
      <c r="AP343" s="25"/>
      <c r="AQ343" s="25"/>
      <c r="AR343" s="25"/>
      <c r="AS343" s="25"/>
      <c r="AT343" s="25"/>
      <c r="AU343" s="25"/>
      <c r="AV343" s="25"/>
      <c r="AW343" s="25"/>
      <c r="AX343" s="25"/>
      <c r="AY343" s="25"/>
      <c r="AZ343" s="25"/>
      <c r="BA343" s="25"/>
      <c r="BB343" s="25"/>
      <c r="BC343" s="25"/>
      <c r="BD343" s="25"/>
      <c r="BE343" s="25"/>
      <c r="BF343" s="25"/>
      <c r="BG343" s="25"/>
      <c r="BH343" s="25"/>
      <c r="BI343" s="25"/>
      <c r="BJ343" s="25"/>
      <c r="BK343" s="25"/>
      <c r="BL343" s="25"/>
      <c r="BM343" s="25"/>
      <c r="BN343" s="25"/>
      <c r="BO343" s="25"/>
      <c r="BP343" s="25"/>
      <c r="BQ343" s="25"/>
      <c r="BR343" s="25"/>
      <c r="BS343" s="25"/>
      <c r="BT343" s="25"/>
    </row>
    <row r="344" spans="5:72" x14ac:dyDescent="0.25">
      <c r="E344" s="23" t="str">
        <f>"update IFINAMS.dbo.ASSET_VEHICLE set PLAT_NO = '" &amp; TRIM(E338) &amp; "', MOD_BY = 'Aryo Budi', MOD_DATE = getdate(), MOD_IP_ADDRESS = 'M-478505' where ASSET_CODE = '" &amp; AY338 &amp; "';"</f>
        <v>update IFINAMS.dbo.ASSET_VEHICLE set PLAT_NO = 'B9376JXS', MOD_BY = 'Aryo Budi', MOD_DATE = getdate(), MOD_IP_ADDRESS = 'M-478505' where ASSET_CODE = '4120034528';</v>
      </c>
      <c r="F344" s="25"/>
      <c r="G344" s="25"/>
      <c r="H344" s="25"/>
      <c r="I344" s="25"/>
      <c r="J344" s="25"/>
      <c r="K344" s="25"/>
      <c r="L344" s="25"/>
      <c r="M344" s="25"/>
      <c r="N344" s="25"/>
      <c r="O344" s="25"/>
      <c r="P344" s="25"/>
      <c r="Q344" s="25"/>
      <c r="R344" s="25"/>
      <c r="S344" s="25"/>
      <c r="T344" s="25"/>
      <c r="U344" s="25"/>
      <c r="V344" s="25"/>
      <c r="W344" s="25"/>
      <c r="X344" s="25"/>
      <c r="Y344" s="25"/>
      <c r="Z344" s="25"/>
      <c r="AA344" s="25"/>
      <c r="AB344" s="25"/>
      <c r="AC344" s="25"/>
      <c r="AD344" s="25"/>
      <c r="AE344" s="25"/>
      <c r="AF344" s="25"/>
      <c r="AG344" s="25"/>
      <c r="AH344" s="25"/>
      <c r="AI344" s="25"/>
      <c r="AJ344" s="25"/>
      <c r="AK344" s="25"/>
      <c r="AL344" s="25"/>
      <c r="AM344" s="25"/>
      <c r="AN344" s="25"/>
      <c r="AO344" s="25"/>
      <c r="AP344" s="25"/>
      <c r="AQ344" s="25"/>
      <c r="AR344" s="25"/>
      <c r="AS344" s="25"/>
      <c r="AT344" s="25"/>
      <c r="AU344" s="25"/>
      <c r="AV344" s="25"/>
      <c r="AW344" s="25"/>
      <c r="AX344" s="25"/>
      <c r="AY344" s="25"/>
      <c r="AZ344" s="25"/>
      <c r="BA344" s="25"/>
      <c r="BB344" s="25"/>
      <c r="BC344" s="25"/>
      <c r="BD344" s="25"/>
      <c r="BE344" s="25"/>
      <c r="BF344" s="25"/>
      <c r="BG344" s="25"/>
      <c r="BH344" s="25"/>
      <c r="BI344" s="25"/>
      <c r="BJ344" s="25"/>
      <c r="BK344" s="25"/>
      <c r="BL344" s="25"/>
      <c r="BM344" s="25"/>
      <c r="BN344" s="25"/>
      <c r="BO344" s="25"/>
      <c r="BP344" s="25"/>
      <c r="BQ344" s="25"/>
      <c r="BR344" s="25"/>
      <c r="BS344" s="25"/>
      <c r="BT344" s="25"/>
    </row>
    <row r="345" spans="5:72" x14ac:dyDescent="0.25">
      <c r="E345" s="23" t="str">
        <f>"update IFINAMS.dbo.ASSET_VEHICLE set PLAT_NO = '" &amp; TRIM(E339) &amp; "', MOD_BY = 'Aryo Budi', MOD_DATE = getdate(), MOD_IP_ADDRESS = 'M-478505' where ASSET_CODE = '" &amp; AY339 &amp; "';"</f>
        <v>update IFINAMS.dbo.ASSET_VEHICLE set PLAT_NO = 'B9377JXS', MOD_BY = 'Aryo Budi', MOD_DATE = getdate(), MOD_IP_ADDRESS = 'M-478505' where ASSET_CODE = '4120034594';</v>
      </c>
      <c r="F345" s="25"/>
      <c r="G345" s="25"/>
      <c r="H345" s="25"/>
      <c r="I345" s="25"/>
      <c r="J345" s="25"/>
      <c r="K345" s="25"/>
      <c r="L345" s="25"/>
      <c r="M345" s="25"/>
      <c r="N345" s="25"/>
      <c r="O345" s="25"/>
      <c r="P345" s="25"/>
      <c r="Q345" s="25"/>
      <c r="R345" s="25"/>
      <c r="S345" s="25"/>
      <c r="T345" s="25"/>
      <c r="U345" s="25"/>
      <c r="V345" s="25"/>
      <c r="W345" s="25"/>
      <c r="X345" s="25"/>
      <c r="Y345" s="25"/>
      <c r="Z345" s="25"/>
      <c r="AA345" s="25"/>
      <c r="AB345" s="25"/>
      <c r="AC345" s="25"/>
      <c r="AD345" s="25"/>
      <c r="AE345" s="25"/>
      <c r="AF345" s="25"/>
      <c r="AG345" s="25"/>
      <c r="AH345" s="25"/>
      <c r="AI345" s="25"/>
      <c r="AJ345" s="25"/>
      <c r="AK345" s="25"/>
      <c r="AL345" s="25"/>
      <c r="AM345" s="25"/>
      <c r="AN345" s="25"/>
      <c r="AO345" s="25"/>
      <c r="AP345" s="25"/>
      <c r="AQ345" s="25"/>
      <c r="AR345" s="25"/>
      <c r="AS345" s="25"/>
      <c r="AT345" s="25"/>
      <c r="AU345" s="25"/>
      <c r="AV345" s="25"/>
      <c r="AW345" s="25"/>
      <c r="AX345" s="25"/>
      <c r="AY345" s="25"/>
      <c r="AZ345" s="25"/>
      <c r="BA345" s="25"/>
      <c r="BB345" s="25"/>
      <c r="BC345" s="25"/>
      <c r="BD345" s="25"/>
      <c r="BE345" s="25"/>
      <c r="BF345" s="25"/>
      <c r="BG345" s="25"/>
      <c r="BH345" s="25"/>
      <c r="BI345" s="25"/>
      <c r="BJ345" s="25"/>
      <c r="BK345" s="25"/>
      <c r="BL345" s="25"/>
      <c r="BM345" s="25"/>
      <c r="BN345" s="25"/>
      <c r="BO345" s="25"/>
      <c r="BP345" s="25"/>
      <c r="BQ345" s="25"/>
      <c r="BR345" s="25"/>
      <c r="BS345" s="25"/>
      <c r="BT345" s="25"/>
    </row>
    <row r="346" spans="5:72" x14ac:dyDescent="0.25">
      <c r="E346" s="8"/>
      <c r="F346" s="9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  <c r="Y346" s="9"/>
      <c r="Z346" s="9"/>
      <c r="AA346" s="9"/>
      <c r="AB346" s="9"/>
      <c r="AC346" s="9"/>
      <c r="AD346" s="9"/>
      <c r="AE346" s="9"/>
      <c r="AF346" s="9"/>
      <c r="AG346" s="9"/>
      <c r="AH346" s="9"/>
      <c r="AI346" s="9"/>
      <c r="AJ346" s="9"/>
      <c r="AK346" s="9"/>
      <c r="AL346" s="9"/>
      <c r="AM346" s="9"/>
      <c r="AN346" s="9"/>
      <c r="AO346" s="9"/>
      <c r="AP346" s="9"/>
      <c r="AQ346" s="9"/>
      <c r="AR346" s="9"/>
      <c r="AS346" s="9"/>
      <c r="AT346" s="9"/>
      <c r="AU346" s="9"/>
      <c r="AV346" s="9"/>
      <c r="AW346" s="9"/>
      <c r="AX346" s="9"/>
      <c r="AY346" s="9"/>
      <c r="AZ346" s="9"/>
      <c r="BA346" s="9"/>
      <c r="BB346" s="9"/>
      <c r="BC346" s="9"/>
      <c r="BD346" s="9"/>
      <c r="BE346" s="9"/>
      <c r="BF346" s="9"/>
      <c r="BG346" s="9"/>
      <c r="BH346" s="9"/>
      <c r="BI346" s="9"/>
      <c r="BJ346" s="9"/>
      <c r="BK346" s="9"/>
      <c r="BL346" s="9"/>
      <c r="BM346" s="9"/>
      <c r="BN346" s="9"/>
      <c r="BO346" s="9"/>
      <c r="BP346" s="9"/>
      <c r="BQ346" s="9"/>
      <c r="BR346" s="9"/>
      <c r="BS346" s="9"/>
      <c r="BT346" s="9"/>
    </row>
    <row r="347" spans="5:72" x14ac:dyDescent="0.25">
      <c r="E347" s="8" t="s">
        <v>13</v>
      </c>
      <c r="F347" s="9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  <c r="Y347" s="9"/>
      <c r="Z347" s="9"/>
      <c r="AA347" s="9"/>
      <c r="AB347" s="9"/>
      <c r="AC347" s="9"/>
      <c r="AD347" s="9"/>
      <c r="AE347" s="9"/>
      <c r="AF347" s="9"/>
      <c r="AG347" s="9"/>
      <c r="AH347" s="9"/>
      <c r="AI347" s="9"/>
      <c r="AJ347" s="9"/>
      <c r="AK347" s="9"/>
      <c r="AL347" s="9"/>
      <c r="AM347" s="9"/>
      <c r="AN347" s="9"/>
      <c r="AO347" s="9"/>
      <c r="AP347" s="9"/>
      <c r="AQ347" s="9"/>
      <c r="AR347" s="9"/>
      <c r="AS347" s="9"/>
      <c r="AT347" s="9"/>
      <c r="AU347" s="9"/>
      <c r="AV347" s="9"/>
      <c r="AW347" s="9"/>
      <c r="AX347" s="9"/>
      <c r="AY347" s="9"/>
      <c r="AZ347" s="9"/>
      <c r="BA347" s="9"/>
      <c r="BB347" s="9"/>
      <c r="BC347" s="9"/>
      <c r="BD347" s="9"/>
      <c r="BE347" s="9"/>
      <c r="BF347" s="9"/>
      <c r="BG347" s="9"/>
      <c r="BH347" s="9"/>
      <c r="BI347" s="9"/>
      <c r="BJ347" s="9"/>
      <c r="BK347" s="9"/>
      <c r="BL347" s="9"/>
      <c r="BM347" s="9"/>
      <c r="BN347" s="9"/>
      <c r="BO347" s="9"/>
      <c r="BP347" s="9"/>
      <c r="BQ347" s="9"/>
      <c r="BR347" s="9"/>
      <c r="BS347" s="9"/>
      <c r="BT347" s="9"/>
    </row>
    <row r="348" spans="5:72" x14ac:dyDescent="0.25">
      <c r="E348" s="8" t="s">
        <v>8</v>
      </c>
      <c r="F348" s="9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  <c r="Y348" s="9"/>
      <c r="Z348" s="9"/>
      <c r="AA348" s="9"/>
      <c r="AB348" s="9"/>
      <c r="AC348" s="9"/>
      <c r="AD348" s="9"/>
      <c r="AE348" s="9"/>
      <c r="AF348" s="9"/>
      <c r="AG348" s="9"/>
      <c r="AH348" s="9"/>
      <c r="AI348" s="9"/>
      <c r="AJ348" s="9"/>
      <c r="AK348" s="9"/>
      <c r="AL348" s="9"/>
      <c r="AM348" s="9"/>
      <c r="AN348" s="9"/>
      <c r="AO348" s="9"/>
      <c r="AP348" s="9"/>
      <c r="AQ348" s="9"/>
      <c r="AR348" s="9"/>
      <c r="AS348" s="9"/>
      <c r="AT348" s="9"/>
      <c r="AU348" s="9"/>
      <c r="AV348" s="9"/>
      <c r="AW348" s="9"/>
      <c r="AX348" s="9"/>
      <c r="AY348" s="9"/>
      <c r="AZ348" s="9"/>
      <c r="BA348" s="9"/>
      <c r="BB348" s="9"/>
      <c r="BC348" s="9"/>
      <c r="BD348" s="9"/>
      <c r="BE348" s="9"/>
      <c r="BF348" s="9"/>
      <c r="BG348" s="9"/>
      <c r="BH348" s="9"/>
      <c r="BI348" s="9"/>
      <c r="BJ348" s="9"/>
      <c r="BK348" s="9"/>
      <c r="BL348" s="9"/>
      <c r="BM348" s="9"/>
      <c r="BN348" s="9"/>
      <c r="BO348" s="9"/>
      <c r="BP348" s="9"/>
      <c r="BQ348" s="9"/>
      <c r="BR348" s="9"/>
      <c r="BS348" s="9"/>
      <c r="BT348" s="9"/>
    </row>
    <row r="350" spans="5:72" x14ac:dyDescent="0.25">
      <c r="E350" s="1" t="s">
        <v>2</v>
      </c>
      <c r="BR350" s="1" t="s">
        <v>3</v>
      </c>
    </row>
    <row r="394" spans="5:45" x14ac:dyDescent="0.25">
      <c r="E394" s="6" t="s">
        <v>0</v>
      </c>
      <c r="F394" s="7"/>
      <c r="G394" s="7"/>
      <c r="H394" s="7"/>
      <c r="I394" s="7"/>
      <c r="J394" s="7"/>
      <c r="K394" s="7"/>
      <c r="L394" s="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  <c r="AA394" s="7"/>
      <c r="AB394" s="7"/>
      <c r="AC394" s="7"/>
      <c r="AD394" s="7"/>
      <c r="AE394" s="7"/>
      <c r="AF394" s="7"/>
      <c r="AG394" s="7"/>
      <c r="AH394" s="7"/>
      <c r="AI394" s="7"/>
      <c r="AJ394" s="7"/>
      <c r="AK394" s="7"/>
      <c r="AL394" s="7"/>
      <c r="AM394" s="7"/>
      <c r="AN394" s="7"/>
      <c r="AO394" s="7"/>
      <c r="AP394" s="7"/>
      <c r="AQ394" s="7"/>
      <c r="AR394" s="7"/>
      <c r="AS394" s="7"/>
    </row>
    <row r="395" spans="5:45" x14ac:dyDescent="0.25">
      <c r="E395" s="6" t="s">
        <v>596</v>
      </c>
      <c r="F395" s="7"/>
      <c r="G395" s="7"/>
      <c r="H395" s="7"/>
      <c r="I395" s="7"/>
      <c r="J395" s="7"/>
      <c r="K395" s="7"/>
      <c r="L395" s="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  <c r="AA395" s="7"/>
      <c r="AB395" s="7"/>
      <c r="AC395" s="7"/>
      <c r="AD395" s="7"/>
      <c r="AE395" s="7"/>
      <c r="AF395" s="7"/>
      <c r="AG395" s="7"/>
      <c r="AH395" s="7"/>
      <c r="AI395" s="7"/>
      <c r="AJ395" s="7"/>
      <c r="AK395" s="7"/>
      <c r="AL395" s="7"/>
      <c r="AM395" s="7"/>
      <c r="AN395" s="7"/>
      <c r="AO395" s="7"/>
      <c r="AP395" s="7"/>
      <c r="AQ395" s="7"/>
      <c r="AR395" s="7"/>
      <c r="AS395" s="7"/>
    </row>
    <row r="396" spans="5:45" x14ac:dyDescent="0.25">
      <c r="E396" s="6" t="s">
        <v>205</v>
      </c>
      <c r="F396" s="7"/>
      <c r="G396" s="7"/>
      <c r="H396" s="7"/>
      <c r="I396" s="7"/>
      <c r="J396" s="7"/>
      <c r="K396" s="7"/>
      <c r="L396" s="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  <c r="AA396" s="7"/>
      <c r="AB396" s="7"/>
      <c r="AC396" s="7"/>
      <c r="AD396" s="7"/>
      <c r="AE396" s="7"/>
      <c r="AF396" s="7"/>
      <c r="AG396" s="7"/>
      <c r="AH396" s="7"/>
      <c r="AI396" s="7"/>
      <c r="AJ396" s="7"/>
      <c r="AK396" s="7"/>
      <c r="AL396" s="7"/>
      <c r="AM396" s="7"/>
      <c r="AN396" s="7"/>
      <c r="AO396" s="7"/>
      <c r="AP396" s="7"/>
      <c r="AQ396" s="7"/>
      <c r="AR396" s="7"/>
      <c r="AS396" s="7"/>
    </row>
    <row r="397" spans="5:45" x14ac:dyDescent="0.25">
      <c r="E397" s="6"/>
      <c r="F397" s="7"/>
      <c r="G397" s="7"/>
      <c r="H397" s="7"/>
      <c r="I397" s="7"/>
      <c r="J397" s="7"/>
      <c r="K397" s="7"/>
      <c r="L397" s="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  <c r="AA397" s="7"/>
      <c r="AB397" s="7"/>
      <c r="AC397" s="7"/>
      <c r="AD397" s="7"/>
      <c r="AE397" s="7"/>
      <c r="AF397" s="7"/>
      <c r="AG397" s="7"/>
      <c r="AH397" s="7"/>
      <c r="AI397" s="7"/>
      <c r="AJ397" s="7"/>
      <c r="AK397" s="7"/>
      <c r="AL397" s="7"/>
      <c r="AM397" s="7"/>
      <c r="AN397" s="7"/>
      <c r="AO397" s="7"/>
      <c r="AP397" s="7"/>
      <c r="AQ397" s="7"/>
      <c r="AR397" s="7"/>
      <c r="AS397" s="7"/>
    </row>
    <row r="398" spans="5:45" x14ac:dyDescent="0.25">
      <c r="E398" s="6" t="s">
        <v>11</v>
      </c>
      <c r="F398" s="7"/>
      <c r="G398" s="7"/>
      <c r="H398" s="7"/>
      <c r="I398" s="7"/>
      <c r="J398" s="7"/>
      <c r="K398" s="7"/>
      <c r="L398" s="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  <c r="AA398" s="7"/>
      <c r="AB398" s="7"/>
      <c r="AC398" s="7"/>
      <c r="AD398" s="7"/>
      <c r="AE398" s="7"/>
      <c r="AF398" s="7"/>
      <c r="AG398" s="7"/>
      <c r="AH398" s="7"/>
      <c r="AI398" s="7"/>
      <c r="AJ398" s="7"/>
      <c r="AK398" s="7"/>
      <c r="AL398" s="7"/>
      <c r="AM398" s="7"/>
      <c r="AN398" s="7"/>
      <c r="AO398" s="7"/>
      <c r="AP398" s="7"/>
      <c r="AQ398" s="7"/>
      <c r="AR398" s="7"/>
      <c r="AS398" s="7"/>
    </row>
    <row r="399" spans="5:45" x14ac:dyDescent="0.25">
      <c r="E399" s="6" t="s">
        <v>4</v>
      </c>
      <c r="F399" s="7"/>
      <c r="G399" s="7"/>
      <c r="H399" s="7"/>
      <c r="I399" s="7"/>
      <c r="J399" s="7"/>
      <c r="K399" s="7"/>
      <c r="L399" s="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  <c r="AA399" s="7"/>
      <c r="AB399" s="7"/>
      <c r="AC399" s="7"/>
      <c r="AD399" s="7"/>
      <c r="AE399" s="7"/>
      <c r="AF399" s="7"/>
      <c r="AG399" s="7"/>
      <c r="AH399" s="7"/>
      <c r="AI399" s="7"/>
      <c r="AJ399" s="7"/>
      <c r="AK399" s="7"/>
      <c r="AL399" s="7"/>
      <c r="AM399" s="7"/>
      <c r="AN399" s="7"/>
      <c r="AO399" s="7"/>
      <c r="AP399" s="7"/>
      <c r="AQ399" s="7"/>
      <c r="AR399" s="7"/>
      <c r="AS399" s="7"/>
    </row>
    <row r="400" spans="5:45" x14ac:dyDescent="0.25">
      <c r="E400" s="24" t="str">
        <f>"select '" &amp; TRIM(E298) &amp; "' CHASSIS_NO, '" &amp; TRIM(M298) &amp; "' PLAT_NO_OLD, '" &amp; TRIM(S298) &amp; "' PLAT_NO_NEW union all"</f>
        <v>select 'MHMFM517FKK001455' CHASSIS_NO, 'B9465CXS' PLAT_NO_OLD, 'B9377JXS' PLAT_NO_NEW union all</v>
      </c>
      <c r="F400" s="17"/>
      <c r="G400" s="17"/>
      <c r="H400" s="17"/>
      <c r="I400" s="17"/>
      <c r="J400" s="17"/>
      <c r="K400" s="17"/>
      <c r="L400" s="17"/>
      <c r="M400" s="17"/>
      <c r="N400" s="17"/>
      <c r="O400" s="17"/>
      <c r="P400" s="17"/>
      <c r="Q400" s="17"/>
      <c r="R400" s="17"/>
      <c r="S400" s="17"/>
      <c r="T400" s="17"/>
      <c r="U400" s="17"/>
      <c r="V400" s="17"/>
      <c r="W400" s="17"/>
      <c r="X400" s="17"/>
      <c r="Y400" s="17"/>
      <c r="Z400" s="17"/>
      <c r="AA400" s="17"/>
      <c r="AB400" s="17"/>
      <c r="AC400" s="17"/>
      <c r="AD400" s="17"/>
      <c r="AE400" s="17"/>
      <c r="AF400" s="17"/>
      <c r="AG400" s="17"/>
      <c r="AH400" s="17"/>
      <c r="AI400" s="17"/>
      <c r="AJ400" s="17"/>
      <c r="AK400" s="17"/>
      <c r="AL400" s="17"/>
      <c r="AM400" s="17"/>
      <c r="AN400" s="17"/>
      <c r="AO400" s="17"/>
      <c r="AP400" s="17"/>
      <c r="AQ400" s="17"/>
      <c r="AR400" s="17"/>
      <c r="AS400" s="17"/>
    </row>
    <row r="401" spans="5:45" x14ac:dyDescent="0.25">
      <c r="E401" s="24" t="str">
        <f>"select '" &amp; TRIM(E299) &amp; "' CHASSIS_NO, '" &amp; TRIM(M299) &amp; "' PLAT_NO_OLD, '" &amp; TRIM(S299) &amp; "' PLAT_NO_NEW union all"</f>
        <v>select 'MHMFM517FKK001435' CHASSIS_NO, 'B9459CXS' PLAT_NO_OLD, 'B9376JXS' PLAT_NO_NEW union all</v>
      </c>
      <c r="F401" s="17"/>
      <c r="G401" s="17"/>
      <c r="H401" s="17"/>
      <c r="I401" s="17"/>
      <c r="J401" s="17"/>
      <c r="K401" s="17"/>
      <c r="L401" s="17"/>
      <c r="M401" s="17"/>
      <c r="N401" s="17"/>
      <c r="O401" s="17"/>
      <c r="P401" s="17"/>
      <c r="Q401" s="17"/>
      <c r="R401" s="17"/>
      <c r="S401" s="17"/>
      <c r="T401" s="17"/>
      <c r="U401" s="17"/>
      <c r="V401" s="17"/>
      <c r="W401" s="17"/>
      <c r="X401" s="17"/>
      <c r="Y401" s="17"/>
      <c r="Z401" s="17"/>
      <c r="AA401" s="17"/>
      <c r="AB401" s="17"/>
      <c r="AC401" s="17"/>
      <c r="AD401" s="17"/>
      <c r="AE401" s="17"/>
      <c r="AF401" s="17"/>
      <c r="AG401" s="17"/>
      <c r="AH401" s="17"/>
      <c r="AI401" s="17"/>
      <c r="AJ401" s="17"/>
      <c r="AK401" s="17"/>
      <c r="AL401" s="17"/>
      <c r="AM401" s="17"/>
      <c r="AN401" s="17"/>
      <c r="AO401" s="17"/>
      <c r="AP401" s="17"/>
      <c r="AQ401" s="17"/>
      <c r="AR401" s="17"/>
      <c r="AS401" s="17"/>
    </row>
    <row r="402" spans="5:45" x14ac:dyDescent="0.25">
      <c r="E402" s="24" t="str">
        <f>"select '" &amp; TRIM(E300) &amp; "' CHASSIS_NO, '" &amp; TRIM(M300) &amp; "' PLAT_NO_OLD, '" &amp; TRIM(S300) &amp; "' PLAT_NO_NEW union all"</f>
        <v>select 'MHMFM517FKK001418' CHASSIS_NO, 'B9461CXS' PLAT_NO_OLD, 'B9375JXS' PLAT_NO_NEW union all</v>
      </c>
      <c r="F402" s="17"/>
      <c r="G402" s="17"/>
      <c r="H402" s="17"/>
      <c r="I402" s="17"/>
      <c r="J402" s="17"/>
      <c r="K402" s="17"/>
      <c r="L402" s="17"/>
      <c r="M402" s="17"/>
      <c r="N402" s="17"/>
      <c r="O402" s="17"/>
      <c r="P402" s="17"/>
      <c r="Q402" s="17"/>
      <c r="R402" s="17"/>
      <c r="S402" s="17"/>
      <c r="T402" s="17"/>
      <c r="U402" s="17"/>
      <c r="V402" s="17"/>
      <c r="W402" s="17"/>
      <c r="X402" s="17"/>
      <c r="Y402" s="17"/>
      <c r="Z402" s="17"/>
      <c r="AA402" s="17"/>
      <c r="AB402" s="17"/>
      <c r="AC402" s="17"/>
      <c r="AD402" s="17"/>
      <c r="AE402" s="17"/>
      <c r="AF402" s="17"/>
      <c r="AG402" s="17"/>
      <c r="AH402" s="17"/>
      <c r="AI402" s="17"/>
      <c r="AJ402" s="17"/>
      <c r="AK402" s="17"/>
      <c r="AL402" s="17"/>
      <c r="AM402" s="17"/>
      <c r="AN402" s="17"/>
      <c r="AO402" s="17"/>
      <c r="AP402" s="17"/>
      <c r="AQ402" s="17"/>
      <c r="AR402" s="17"/>
      <c r="AS402" s="17"/>
    </row>
    <row r="403" spans="5:45" x14ac:dyDescent="0.25">
      <c r="E403" s="6" t="s">
        <v>108</v>
      </c>
      <c r="F403" s="7"/>
      <c r="G403" s="7"/>
      <c r="H403" s="7"/>
      <c r="I403" s="7"/>
      <c r="J403" s="7"/>
      <c r="K403" s="7"/>
      <c r="L403" s="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  <c r="AA403" s="7"/>
      <c r="AB403" s="7"/>
      <c r="AC403" s="7"/>
      <c r="AD403" s="7"/>
      <c r="AE403" s="7"/>
      <c r="AF403" s="7"/>
      <c r="AG403" s="7"/>
      <c r="AH403" s="7"/>
      <c r="AI403" s="7"/>
      <c r="AJ403" s="7"/>
      <c r="AK403" s="7"/>
      <c r="AL403" s="7"/>
      <c r="AM403" s="7"/>
      <c r="AN403" s="7"/>
      <c r="AO403" s="7"/>
      <c r="AP403" s="7"/>
      <c r="AQ403" s="7"/>
      <c r="AR403" s="7"/>
      <c r="AS403" s="7"/>
    </row>
    <row r="404" spans="5:45" x14ac:dyDescent="0.25">
      <c r="E404" s="6"/>
      <c r="F404" s="7"/>
      <c r="G404" s="7"/>
      <c r="H404" s="7"/>
      <c r="I404" s="7"/>
      <c r="J404" s="7"/>
      <c r="K404" s="7"/>
      <c r="L404" s="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  <c r="AA404" s="7"/>
      <c r="AB404" s="7"/>
      <c r="AC404" s="7"/>
      <c r="AD404" s="7"/>
      <c r="AE404" s="7"/>
      <c r="AF404" s="7"/>
      <c r="AG404" s="7"/>
      <c r="AH404" s="7"/>
      <c r="AI404" s="7"/>
      <c r="AJ404" s="7"/>
      <c r="AK404" s="7"/>
      <c r="AL404" s="7"/>
      <c r="AM404" s="7"/>
      <c r="AN404" s="7"/>
      <c r="AO404" s="7"/>
      <c r="AP404" s="7"/>
      <c r="AQ404" s="7"/>
      <c r="AR404" s="7"/>
      <c r="AS404" s="7"/>
    </row>
    <row r="405" spans="5:45" x14ac:dyDescent="0.25">
      <c r="E405" s="6" t="s">
        <v>103</v>
      </c>
      <c r="F405" s="7"/>
      <c r="G405" s="7"/>
      <c r="H405" s="7"/>
      <c r="I405" s="7"/>
      <c r="J405" s="7"/>
      <c r="K405" s="7"/>
      <c r="L405" s="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  <c r="AA405" s="7"/>
      <c r="AB405" s="7"/>
      <c r="AC405" s="7"/>
      <c r="AD405" s="7"/>
      <c r="AE405" s="7"/>
      <c r="AF405" s="7"/>
      <c r="AG405" s="7"/>
      <c r="AH405" s="7"/>
      <c r="AI405" s="7"/>
      <c r="AJ405" s="7"/>
      <c r="AK405" s="7"/>
      <c r="AL405" s="7"/>
      <c r="AM405" s="7"/>
      <c r="AN405" s="7"/>
      <c r="AO405" s="7"/>
      <c r="AP405" s="7"/>
      <c r="AQ405" s="7"/>
      <c r="AR405" s="7"/>
      <c r="AS405" s="7"/>
    </row>
    <row r="406" spans="5:45" x14ac:dyDescent="0.25">
      <c r="E406" s="6" t="s">
        <v>4</v>
      </c>
      <c r="F406" s="7"/>
      <c r="G406" s="7"/>
      <c r="H406" s="7"/>
      <c r="I406" s="7"/>
      <c r="J406" s="7"/>
      <c r="K406" s="7"/>
      <c r="L406" s="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  <c r="AA406" s="7"/>
      <c r="AB406" s="7"/>
      <c r="AC406" s="7"/>
      <c r="AD406" s="7"/>
      <c r="AE406" s="7"/>
      <c r="AF406" s="7"/>
      <c r="AG406" s="7"/>
      <c r="AH406" s="7"/>
      <c r="AI406" s="7"/>
      <c r="AJ406" s="7"/>
      <c r="AK406" s="7"/>
      <c r="AL406" s="7"/>
      <c r="AM406" s="7"/>
      <c r="AN406" s="7"/>
      <c r="AO406" s="7"/>
      <c r="AP406" s="7"/>
      <c r="AQ406" s="7"/>
      <c r="AR406" s="7"/>
      <c r="AS406" s="7"/>
    </row>
    <row r="407" spans="5:45" x14ac:dyDescent="0.25">
      <c r="E407" s="6" t="s">
        <v>0</v>
      </c>
      <c r="F407" s="7"/>
      <c r="G407" s="7"/>
      <c r="H407" s="7"/>
      <c r="I407" s="7"/>
      <c r="J407" s="7"/>
      <c r="K407" s="7"/>
      <c r="L407" s="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  <c r="AA407" s="7"/>
      <c r="AB407" s="7"/>
      <c r="AC407" s="7"/>
      <c r="AD407" s="7"/>
      <c r="AE407" s="7"/>
      <c r="AF407" s="7"/>
      <c r="AG407" s="7"/>
      <c r="AH407" s="7"/>
      <c r="AI407" s="7"/>
      <c r="AJ407" s="7"/>
      <c r="AK407" s="7"/>
      <c r="AL407" s="7"/>
      <c r="AM407" s="7"/>
      <c r="AN407" s="7"/>
      <c r="AO407" s="7"/>
      <c r="AP407" s="7"/>
      <c r="AQ407" s="7"/>
      <c r="AR407" s="7"/>
      <c r="AS407" s="7"/>
    </row>
    <row r="408" spans="5:45" x14ac:dyDescent="0.25">
      <c r="E408" s="6" t="s">
        <v>613</v>
      </c>
      <c r="F408" s="7"/>
      <c r="G408" s="7"/>
      <c r="H408" s="7"/>
      <c r="I408" s="7"/>
      <c r="J408" s="7"/>
      <c r="K408" s="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  <c r="AA408" s="7"/>
      <c r="AB408" s="7"/>
      <c r="AC408" s="7"/>
      <c r="AD408" s="7"/>
      <c r="AE408" s="7"/>
      <c r="AF408" s="7"/>
      <c r="AG408" s="7"/>
      <c r="AH408" s="7"/>
      <c r="AI408" s="7"/>
      <c r="AJ408" s="7"/>
      <c r="AK408" s="7"/>
      <c r="AL408" s="7"/>
      <c r="AM408" s="7"/>
      <c r="AN408" s="7"/>
      <c r="AO408" s="7"/>
      <c r="AP408" s="7"/>
      <c r="AQ408" s="7"/>
      <c r="AR408" s="7"/>
      <c r="AS408" s="7"/>
    </row>
    <row r="409" spans="5:45" x14ac:dyDescent="0.25">
      <c r="E409" s="6" t="s">
        <v>546</v>
      </c>
      <c r="F409" s="7"/>
      <c r="G409" s="7"/>
      <c r="H409" s="7"/>
      <c r="I409" s="7"/>
      <c r="J409" s="7"/>
      <c r="K409" s="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  <c r="AA409" s="7"/>
      <c r="AB409" s="7"/>
      <c r="AC409" s="7"/>
      <c r="AD409" s="7"/>
      <c r="AE409" s="7"/>
      <c r="AF409" s="7"/>
      <c r="AG409" s="7"/>
      <c r="AH409" s="7"/>
      <c r="AI409" s="7"/>
      <c r="AJ409" s="7"/>
      <c r="AK409" s="7"/>
      <c r="AL409" s="7"/>
      <c r="AM409" s="7"/>
      <c r="AN409" s="7"/>
      <c r="AO409" s="7"/>
      <c r="AP409" s="7"/>
      <c r="AQ409" s="7"/>
      <c r="AR409" s="7"/>
      <c r="AS409" s="7"/>
    </row>
    <row r="410" spans="5:45" x14ac:dyDescent="0.25">
      <c r="E410" s="6" t="s">
        <v>547</v>
      </c>
      <c r="F410" s="7"/>
      <c r="G410" s="7"/>
      <c r="H410" s="7"/>
      <c r="I410" s="7"/>
      <c r="J410" s="7"/>
      <c r="K410" s="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  <c r="AA410" s="7"/>
      <c r="AB410" s="7"/>
      <c r="AC410" s="7"/>
      <c r="AD410" s="7"/>
      <c r="AE410" s="7"/>
      <c r="AF410" s="7"/>
      <c r="AG410" s="7"/>
      <c r="AH410" s="7"/>
      <c r="AI410" s="7"/>
      <c r="AJ410" s="7"/>
      <c r="AK410" s="7"/>
      <c r="AL410" s="7"/>
      <c r="AM410" s="7"/>
      <c r="AN410" s="7"/>
      <c r="AO410" s="7"/>
      <c r="AP410" s="7"/>
      <c r="AQ410" s="7"/>
      <c r="AR410" s="7"/>
      <c r="AS410" s="7"/>
    </row>
    <row r="411" spans="5:45" x14ac:dyDescent="0.25">
      <c r="E411" s="6" t="s">
        <v>124</v>
      </c>
      <c r="F411" s="7"/>
      <c r="G411" s="7"/>
      <c r="H411" s="7"/>
      <c r="I411" s="7"/>
      <c r="J411" s="7"/>
      <c r="K411" s="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  <c r="AA411" s="7"/>
      <c r="AB411" s="7"/>
      <c r="AC411" s="7"/>
      <c r="AD411" s="7"/>
      <c r="AE411" s="7"/>
      <c r="AF411" s="7"/>
      <c r="AG411" s="7"/>
      <c r="AH411" s="7"/>
      <c r="AI411" s="7"/>
      <c r="AJ411" s="7"/>
      <c r="AK411" s="7"/>
      <c r="AL411" s="7"/>
      <c r="AM411" s="7"/>
      <c r="AN411" s="7"/>
      <c r="AO411" s="7"/>
      <c r="AP411" s="7"/>
      <c r="AQ411" s="7"/>
      <c r="AR411" s="7"/>
      <c r="AS411" s="7"/>
    </row>
    <row r="412" spans="5:45" x14ac:dyDescent="0.25">
      <c r="E412" s="6" t="s">
        <v>548</v>
      </c>
      <c r="F412" s="7"/>
      <c r="G412" s="7"/>
      <c r="H412" s="7"/>
      <c r="I412" s="7"/>
      <c r="J412" s="7"/>
      <c r="K412" s="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  <c r="AA412" s="7"/>
      <c r="AB412" s="7"/>
      <c r="AC412" s="7"/>
      <c r="AD412" s="7"/>
      <c r="AE412" s="7"/>
      <c r="AF412" s="7"/>
      <c r="AG412" s="7"/>
      <c r="AH412" s="7"/>
      <c r="AI412" s="7"/>
      <c r="AJ412" s="7"/>
      <c r="AK412" s="7"/>
      <c r="AL412" s="7"/>
      <c r="AM412" s="7"/>
      <c r="AN412" s="7"/>
      <c r="AO412" s="7"/>
      <c r="AP412" s="7"/>
      <c r="AQ412" s="7"/>
      <c r="AR412" s="7"/>
      <c r="AS412" s="7"/>
    </row>
    <row r="413" spans="5:45" x14ac:dyDescent="0.25">
      <c r="E413" s="6" t="s">
        <v>206</v>
      </c>
      <c r="F413" s="7"/>
      <c r="G413" s="7"/>
      <c r="H413" s="7"/>
      <c r="I413" s="7"/>
      <c r="J413" s="7"/>
      <c r="K413" s="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  <c r="AA413" s="7"/>
      <c r="AB413" s="7"/>
      <c r="AC413" s="7"/>
      <c r="AD413" s="7"/>
      <c r="AE413" s="7"/>
      <c r="AF413" s="7"/>
      <c r="AG413" s="7"/>
      <c r="AH413" s="7"/>
      <c r="AI413" s="7"/>
      <c r="AJ413" s="7"/>
      <c r="AK413" s="7"/>
      <c r="AL413" s="7"/>
      <c r="AM413" s="7"/>
      <c r="AN413" s="7"/>
      <c r="AO413" s="7"/>
      <c r="AP413" s="7"/>
      <c r="AQ413" s="7"/>
      <c r="AR413" s="7"/>
      <c r="AS413" s="7"/>
    </row>
    <row r="414" spans="5:45" x14ac:dyDescent="0.25">
      <c r="E414" s="6" t="s">
        <v>109</v>
      </c>
      <c r="F414" s="7"/>
      <c r="G414" s="7"/>
      <c r="H414" s="7"/>
      <c r="I414" s="7"/>
      <c r="J414" s="7"/>
      <c r="K414" s="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  <c r="AA414" s="7"/>
      <c r="AB414" s="7"/>
      <c r="AC414" s="7"/>
      <c r="AD414" s="7"/>
      <c r="AE414" s="7"/>
      <c r="AF414" s="7"/>
      <c r="AG414" s="7"/>
      <c r="AH414" s="7"/>
      <c r="AI414" s="7"/>
      <c r="AJ414" s="7"/>
      <c r="AK414" s="7"/>
      <c r="AL414" s="7"/>
      <c r="AM414" s="7"/>
      <c r="AN414" s="7"/>
      <c r="AO414" s="7"/>
      <c r="AP414" s="7"/>
      <c r="AQ414" s="7"/>
      <c r="AR414" s="7"/>
      <c r="AS414" s="7"/>
    </row>
    <row r="415" spans="5:45" x14ac:dyDescent="0.25">
      <c r="E415" s="6" t="s">
        <v>611</v>
      </c>
      <c r="F415" s="7"/>
      <c r="G415" s="7"/>
      <c r="H415" s="7"/>
      <c r="I415" s="7"/>
      <c r="J415" s="7"/>
      <c r="K415" s="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  <c r="AA415" s="7"/>
      <c r="AB415" s="7"/>
      <c r="AC415" s="7"/>
      <c r="AD415" s="7"/>
      <c r="AE415" s="7"/>
      <c r="AF415" s="7"/>
      <c r="AG415" s="7"/>
      <c r="AH415" s="7"/>
      <c r="AI415" s="7"/>
      <c r="AJ415" s="7"/>
      <c r="AK415" s="7"/>
      <c r="AL415" s="7"/>
      <c r="AM415" s="7"/>
      <c r="AN415" s="7"/>
      <c r="AO415" s="7"/>
      <c r="AP415" s="7"/>
      <c r="AQ415" s="7"/>
      <c r="AR415" s="7"/>
      <c r="AS415" s="7"/>
    </row>
    <row r="416" spans="5:45" x14ac:dyDescent="0.25">
      <c r="E416" s="6"/>
      <c r="F416" s="7"/>
      <c r="G416" s="7"/>
      <c r="H416" s="7"/>
      <c r="I416" s="7"/>
      <c r="J416" s="7"/>
      <c r="K416" s="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  <c r="AA416" s="7"/>
      <c r="AB416" s="7"/>
      <c r="AC416" s="7"/>
      <c r="AD416" s="7"/>
      <c r="AE416" s="7"/>
      <c r="AF416" s="7"/>
      <c r="AG416" s="7"/>
      <c r="AH416" s="7"/>
      <c r="AI416" s="7"/>
      <c r="AJ416" s="7"/>
      <c r="AK416" s="7"/>
      <c r="AL416" s="7"/>
      <c r="AM416" s="7"/>
      <c r="AN416" s="7"/>
      <c r="AO416" s="7"/>
      <c r="AP416" s="7"/>
      <c r="AQ416" s="7"/>
      <c r="AR416" s="7"/>
      <c r="AS416" s="7"/>
    </row>
    <row r="417" spans="5:74" x14ac:dyDescent="0.25">
      <c r="E417" s="6" t="s">
        <v>612</v>
      </c>
      <c r="F417" s="7"/>
      <c r="G417" s="7"/>
      <c r="H417" s="7"/>
      <c r="I417" s="7"/>
      <c r="J417" s="7"/>
      <c r="K417" s="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  <c r="AA417" s="7"/>
      <c r="AB417" s="7"/>
      <c r="AC417" s="7"/>
      <c r="AD417" s="7"/>
      <c r="AE417" s="7"/>
      <c r="AF417" s="7"/>
      <c r="AG417" s="7"/>
      <c r="AH417" s="7"/>
      <c r="AI417" s="7"/>
      <c r="AJ417" s="7"/>
      <c r="AK417" s="7"/>
      <c r="AL417" s="7"/>
      <c r="AM417" s="7"/>
      <c r="AN417" s="7"/>
      <c r="AO417" s="7"/>
      <c r="AP417" s="7"/>
      <c r="AQ417" s="7"/>
      <c r="AR417" s="7"/>
      <c r="AS417" s="7"/>
    </row>
    <row r="419" spans="5:74" x14ac:dyDescent="0.25">
      <c r="E419" s="1" t="s">
        <v>133</v>
      </c>
      <c r="J419" s="1" t="s">
        <v>19</v>
      </c>
      <c r="N419" s="1" t="s">
        <v>614</v>
      </c>
      <c r="T419" s="1" t="s">
        <v>156</v>
      </c>
      <c r="X419" s="1" t="s">
        <v>88</v>
      </c>
      <c r="AB419" s="1" t="s">
        <v>89</v>
      </c>
      <c r="AI419" s="1" t="s">
        <v>90</v>
      </c>
    </row>
    <row r="420" spans="5:74" x14ac:dyDescent="0.25">
      <c r="E420" s="3" t="s">
        <v>595</v>
      </c>
      <c r="J420" s="3" t="s">
        <v>608</v>
      </c>
      <c r="N420" s="3" t="s">
        <v>615</v>
      </c>
      <c r="T420" s="3" t="s">
        <v>594</v>
      </c>
      <c r="X420" s="3" t="s">
        <v>134</v>
      </c>
      <c r="AB420" s="22" t="s">
        <v>157</v>
      </c>
      <c r="AI420" s="3" t="s">
        <v>134</v>
      </c>
    </row>
    <row r="421" spans="5:74" x14ac:dyDescent="0.25">
      <c r="E421" s="3" t="s">
        <v>595</v>
      </c>
      <c r="J421" s="3" t="s">
        <v>608</v>
      </c>
      <c r="N421" s="3" t="s">
        <v>616</v>
      </c>
      <c r="T421" s="3" t="s">
        <v>594</v>
      </c>
      <c r="X421" s="3" t="s">
        <v>134</v>
      </c>
      <c r="AB421" s="22" t="s">
        <v>157</v>
      </c>
      <c r="AI421" s="3" t="s">
        <v>134</v>
      </c>
    </row>
    <row r="422" spans="5:74" x14ac:dyDescent="0.25">
      <c r="E422" s="3" t="s">
        <v>592</v>
      </c>
      <c r="J422" s="3" t="s">
        <v>609</v>
      </c>
      <c r="N422" s="3" t="s">
        <v>615</v>
      </c>
      <c r="T422" s="3" t="s">
        <v>591</v>
      </c>
      <c r="X422" s="3" t="s">
        <v>134</v>
      </c>
      <c r="AB422" s="22" t="s">
        <v>157</v>
      </c>
      <c r="AI422" s="3" t="s">
        <v>134</v>
      </c>
    </row>
    <row r="423" spans="5:74" x14ac:dyDescent="0.25">
      <c r="E423" s="3" t="s">
        <v>592</v>
      </c>
      <c r="J423" s="3" t="s">
        <v>609</v>
      </c>
      <c r="N423" s="3" t="s">
        <v>616</v>
      </c>
      <c r="T423" s="3" t="s">
        <v>591</v>
      </c>
      <c r="X423" s="3" t="s">
        <v>134</v>
      </c>
      <c r="AB423" s="22" t="s">
        <v>157</v>
      </c>
      <c r="AI423" s="3" t="s">
        <v>134</v>
      </c>
    </row>
    <row r="424" spans="5:74" x14ac:dyDescent="0.25">
      <c r="E424" s="3" t="s">
        <v>589</v>
      </c>
      <c r="J424" s="3" t="s">
        <v>610</v>
      </c>
      <c r="N424" s="3" t="s">
        <v>615</v>
      </c>
      <c r="T424" s="3" t="s">
        <v>588</v>
      </c>
      <c r="X424" s="3" t="s">
        <v>134</v>
      </c>
      <c r="AB424" s="22" t="s">
        <v>157</v>
      </c>
      <c r="AI424" s="3" t="s">
        <v>134</v>
      </c>
    </row>
    <row r="425" spans="5:74" x14ac:dyDescent="0.25">
      <c r="E425" s="3" t="s">
        <v>589</v>
      </c>
      <c r="J425" s="3" t="s">
        <v>610</v>
      </c>
      <c r="N425" s="3" t="s">
        <v>616</v>
      </c>
      <c r="T425" s="3" t="s">
        <v>588</v>
      </c>
      <c r="X425" s="3" t="s">
        <v>134</v>
      </c>
      <c r="AB425" s="22" t="s">
        <v>157</v>
      </c>
      <c r="AI425" s="3" t="s">
        <v>134</v>
      </c>
    </row>
    <row r="427" spans="5:74" x14ac:dyDescent="0.25">
      <c r="E427" s="8" t="s">
        <v>6</v>
      </c>
      <c r="F427" s="9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  <c r="Y427" s="9"/>
      <c r="Z427" s="9"/>
      <c r="AA427" s="9"/>
      <c r="AB427" s="9"/>
      <c r="AC427" s="9"/>
      <c r="AD427" s="9"/>
      <c r="AE427" s="9"/>
      <c r="AF427" s="9"/>
      <c r="AG427" s="9"/>
      <c r="AH427" s="9"/>
      <c r="AI427" s="9"/>
      <c r="AJ427" s="9"/>
      <c r="AK427" s="9"/>
      <c r="AL427" s="9"/>
      <c r="AM427" s="9"/>
      <c r="AN427" s="9"/>
      <c r="AO427" s="9"/>
      <c r="AP427" s="9"/>
      <c r="AQ427" s="9"/>
      <c r="AR427" s="9"/>
      <c r="AS427" s="9"/>
      <c r="AT427" s="9"/>
      <c r="AU427" s="9"/>
      <c r="AV427" s="9"/>
      <c r="AW427" s="9"/>
      <c r="AX427" s="9"/>
      <c r="AY427" s="9"/>
      <c r="AZ427" s="9"/>
      <c r="BA427" s="9"/>
      <c r="BB427" s="9"/>
      <c r="BC427" s="9"/>
      <c r="BD427" s="9"/>
      <c r="BE427" s="9"/>
      <c r="BF427" s="9"/>
      <c r="BG427" s="9"/>
      <c r="BH427" s="9"/>
      <c r="BI427" s="9"/>
      <c r="BJ427" s="9"/>
      <c r="BK427" s="9"/>
      <c r="BL427" s="9"/>
      <c r="BM427" s="9"/>
      <c r="BN427" s="9"/>
      <c r="BO427" s="9"/>
      <c r="BP427" s="9"/>
      <c r="BQ427" s="9"/>
      <c r="BR427" s="9"/>
      <c r="BS427" s="9"/>
      <c r="BT427" s="9"/>
      <c r="BU427" s="9"/>
      <c r="BV427" s="9"/>
    </row>
    <row r="428" spans="5:74" x14ac:dyDescent="0.25">
      <c r="E428" s="8"/>
      <c r="F428" s="9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  <c r="Y428" s="9"/>
      <c r="Z428" s="9"/>
      <c r="AA428" s="9"/>
      <c r="AB428" s="9"/>
      <c r="AC428" s="9"/>
      <c r="AD428" s="9"/>
      <c r="AE428" s="9"/>
      <c r="AF428" s="9"/>
      <c r="AG428" s="9"/>
      <c r="AH428" s="9"/>
      <c r="AI428" s="9"/>
      <c r="AJ428" s="9"/>
      <c r="AK428" s="9"/>
      <c r="AL428" s="9"/>
      <c r="AM428" s="9"/>
      <c r="AN428" s="9"/>
      <c r="AO428" s="9"/>
      <c r="AP428" s="9"/>
      <c r="AQ428" s="9"/>
      <c r="AR428" s="9"/>
      <c r="AS428" s="9"/>
      <c r="AT428" s="9"/>
      <c r="AU428" s="9"/>
      <c r="AV428" s="9"/>
      <c r="AW428" s="9"/>
      <c r="AX428" s="9"/>
      <c r="AY428" s="9"/>
      <c r="AZ428" s="9"/>
      <c r="BA428" s="9"/>
      <c r="BB428" s="9"/>
      <c r="BC428" s="9"/>
      <c r="BD428" s="9"/>
      <c r="BE428" s="9"/>
      <c r="BF428" s="9"/>
      <c r="BG428" s="9"/>
      <c r="BH428" s="9"/>
      <c r="BI428" s="9"/>
      <c r="BJ428" s="9"/>
      <c r="BK428" s="9"/>
      <c r="BL428" s="9"/>
      <c r="BM428" s="9"/>
      <c r="BN428" s="9"/>
      <c r="BO428" s="9"/>
      <c r="BP428" s="9"/>
      <c r="BQ428" s="9"/>
      <c r="BR428" s="9"/>
      <c r="BS428" s="9"/>
      <c r="BT428" s="9"/>
      <c r="BU428" s="9"/>
      <c r="BV428" s="9"/>
    </row>
    <row r="429" spans="5:74" x14ac:dyDescent="0.25">
      <c r="E429" s="23" t="str">
        <f>"update IFINDOC.dbo.FIXED_ASSET_MAIN set REFF_NO_1 = '" &amp; TRIM(E420) &amp; "', MOD_BY = 'Aryo Budi', MOD_DATE = getdate(), MOD_IP_ADDRESS = 'M-478505' where ASSET_NO = '" &amp; J420 &amp; "';"</f>
        <v>update IFINDOC.dbo.FIXED_ASSET_MAIN set REFF_NO_1 = 'B9375JXS', MOD_BY = 'Aryo Budi', MOD_DATE = getdate(), MOD_IP_ADDRESS = 'M-478505' where ASSET_NO = '4120034526';</v>
      </c>
      <c r="F429" s="25"/>
      <c r="G429" s="25"/>
      <c r="H429" s="25"/>
      <c r="I429" s="25"/>
      <c r="J429" s="25"/>
      <c r="K429" s="25"/>
      <c r="L429" s="25"/>
      <c r="M429" s="25"/>
      <c r="N429" s="25"/>
      <c r="O429" s="25"/>
      <c r="P429" s="25"/>
      <c r="Q429" s="25"/>
      <c r="R429" s="25"/>
      <c r="S429" s="25"/>
      <c r="T429" s="25"/>
      <c r="U429" s="25"/>
      <c r="V429" s="25"/>
      <c r="W429" s="25"/>
      <c r="X429" s="25"/>
      <c r="Y429" s="25"/>
      <c r="Z429" s="25"/>
      <c r="AA429" s="25"/>
      <c r="AB429" s="25"/>
      <c r="AC429" s="25"/>
      <c r="AD429" s="25"/>
      <c r="AE429" s="25"/>
      <c r="AF429" s="25"/>
      <c r="AG429" s="25"/>
      <c r="AH429" s="25"/>
      <c r="AI429" s="25"/>
      <c r="AJ429" s="25"/>
      <c r="AK429" s="25"/>
      <c r="AL429" s="25"/>
      <c r="AM429" s="25"/>
      <c r="AN429" s="25"/>
      <c r="AO429" s="25"/>
      <c r="AP429" s="25"/>
      <c r="AQ429" s="25"/>
      <c r="AR429" s="25"/>
      <c r="AS429" s="25"/>
      <c r="AT429" s="25"/>
      <c r="AU429" s="25"/>
      <c r="AV429" s="25"/>
      <c r="AW429" s="25"/>
      <c r="AX429" s="25"/>
      <c r="AY429" s="25"/>
      <c r="AZ429" s="25"/>
      <c r="BA429" s="25"/>
      <c r="BB429" s="25"/>
      <c r="BC429" s="25"/>
      <c r="BD429" s="25"/>
      <c r="BE429" s="25"/>
      <c r="BF429" s="25"/>
      <c r="BG429" s="25"/>
      <c r="BH429" s="25"/>
      <c r="BI429" s="25"/>
      <c r="BJ429" s="25"/>
      <c r="BK429" s="25"/>
      <c r="BL429" s="25"/>
      <c r="BM429" s="25"/>
      <c r="BN429" s="25"/>
      <c r="BO429" s="25"/>
      <c r="BP429" s="25"/>
      <c r="BQ429" s="25"/>
      <c r="BR429" s="25"/>
      <c r="BS429" s="25"/>
      <c r="BT429" s="25"/>
      <c r="BU429" s="25"/>
      <c r="BV429" s="25"/>
    </row>
    <row r="430" spans="5:74" x14ac:dyDescent="0.25">
      <c r="E430" s="23"/>
      <c r="F430" s="25"/>
      <c r="G430" s="25"/>
      <c r="H430" s="25"/>
      <c r="I430" s="25"/>
      <c r="J430" s="25"/>
      <c r="K430" s="25"/>
      <c r="L430" s="25"/>
      <c r="M430" s="25"/>
      <c r="N430" s="25"/>
      <c r="O430" s="25"/>
      <c r="P430" s="25"/>
      <c r="Q430" s="25"/>
      <c r="R430" s="25"/>
      <c r="S430" s="25"/>
      <c r="T430" s="25"/>
      <c r="U430" s="25"/>
      <c r="V430" s="25"/>
      <c r="W430" s="25"/>
      <c r="X430" s="25"/>
      <c r="Y430" s="25"/>
      <c r="Z430" s="25"/>
      <c r="AA430" s="25"/>
      <c r="AB430" s="25"/>
      <c r="AC430" s="25"/>
      <c r="AD430" s="25"/>
      <c r="AE430" s="25"/>
      <c r="AF430" s="25"/>
      <c r="AG430" s="25"/>
      <c r="AH430" s="25"/>
      <c r="AI430" s="25"/>
      <c r="AJ430" s="25"/>
      <c r="AK430" s="25"/>
      <c r="AL430" s="25"/>
      <c r="AM430" s="25"/>
      <c r="AN430" s="25"/>
      <c r="AO430" s="25"/>
      <c r="AP430" s="25"/>
      <c r="AQ430" s="25"/>
      <c r="AR430" s="25"/>
      <c r="AS430" s="25"/>
      <c r="AT430" s="25"/>
      <c r="AU430" s="25"/>
      <c r="AV430" s="25"/>
      <c r="AW430" s="25"/>
      <c r="AX430" s="25"/>
      <c r="AY430" s="25"/>
      <c r="AZ430" s="25"/>
      <c r="BA430" s="25"/>
      <c r="BB430" s="25"/>
      <c r="BC430" s="25"/>
      <c r="BD430" s="25"/>
      <c r="BE430" s="25"/>
      <c r="BF430" s="25"/>
      <c r="BG430" s="25"/>
      <c r="BH430" s="25"/>
      <c r="BI430" s="25"/>
      <c r="BJ430" s="25"/>
      <c r="BK430" s="25"/>
      <c r="BL430" s="25"/>
      <c r="BM430" s="25"/>
      <c r="BN430" s="25"/>
      <c r="BO430" s="25"/>
      <c r="BP430" s="25"/>
      <c r="BQ430" s="25"/>
      <c r="BR430" s="25"/>
      <c r="BS430" s="25"/>
      <c r="BT430" s="25"/>
      <c r="BU430" s="25"/>
      <c r="BV430" s="25"/>
    </row>
    <row r="431" spans="5:74" x14ac:dyDescent="0.25">
      <c r="E431" s="23" t="str">
        <f>"update IFINDOC.dbo.FIXED_ASSET_MAIN set REFF_NO_1 = '" &amp; TRIM(E422) &amp; "', MOD_BY = 'Aryo Budi', MOD_DATE = getdate(), MOD_IP_ADDRESS = 'M-478505' where ASSET_NO = '" &amp; J422 &amp; "';"</f>
        <v>update IFINDOC.dbo.FIXED_ASSET_MAIN set REFF_NO_1 = 'B9376JXS', MOD_BY = 'Aryo Budi', MOD_DATE = getdate(), MOD_IP_ADDRESS = 'M-478505' where ASSET_NO = '4120034528';</v>
      </c>
      <c r="F431" s="25"/>
      <c r="G431" s="25"/>
      <c r="H431" s="25"/>
      <c r="I431" s="25"/>
      <c r="J431" s="25"/>
      <c r="K431" s="25"/>
      <c r="L431" s="25"/>
      <c r="M431" s="25"/>
      <c r="N431" s="25"/>
      <c r="O431" s="25"/>
      <c r="P431" s="25"/>
      <c r="Q431" s="25"/>
      <c r="R431" s="25"/>
      <c r="S431" s="25"/>
      <c r="T431" s="25"/>
      <c r="U431" s="25"/>
      <c r="V431" s="25"/>
      <c r="W431" s="25"/>
      <c r="X431" s="25"/>
      <c r="Y431" s="25"/>
      <c r="Z431" s="25"/>
      <c r="AA431" s="25"/>
      <c r="AB431" s="25"/>
      <c r="AC431" s="25"/>
      <c r="AD431" s="25"/>
      <c r="AE431" s="25"/>
      <c r="AF431" s="25"/>
      <c r="AG431" s="25"/>
      <c r="AH431" s="25"/>
      <c r="AI431" s="25"/>
      <c r="AJ431" s="25"/>
      <c r="AK431" s="25"/>
      <c r="AL431" s="25"/>
      <c r="AM431" s="25"/>
      <c r="AN431" s="25"/>
      <c r="AO431" s="25"/>
      <c r="AP431" s="25"/>
      <c r="AQ431" s="25"/>
      <c r="AR431" s="25"/>
      <c r="AS431" s="25"/>
      <c r="AT431" s="25"/>
      <c r="AU431" s="25"/>
      <c r="AV431" s="25"/>
      <c r="AW431" s="25"/>
      <c r="AX431" s="25"/>
      <c r="AY431" s="25"/>
      <c r="AZ431" s="25"/>
      <c r="BA431" s="25"/>
      <c r="BB431" s="25"/>
      <c r="BC431" s="25"/>
      <c r="BD431" s="25"/>
      <c r="BE431" s="25"/>
      <c r="BF431" s="25"/>
      <c r="BG431" s="25"/>
      <c r="BH431" s="25"/>
      <c r="BI431" s="25"/>
      <c r="BJ431" s="25"/>
      <c r="BK431" s="25"/>
      <c r="BL431" s="25"/>
      <c r="BM431" s="25"/>
      <c r="BN431" s="25"/>
      <c r="BO431" s="25"/>
      <c r="BP431" s="25"/>
      <c r="BQ431" s="25"/>
      <c r="BR431" s="25"/>
      <c r="BS431" s="25"/>
      <c r="BT431" s="25"/>
      <c r="BU431" s="25"/>
      <c r="BV431" s="25"/>
    </row>
    <row r="432" spans="5:74" x14ac:dyDescent="0.25">
      <c r="E432" s="23"/>
      <c r="F432" s="25"/>
      <c r="G432" s="25"/>
      <c r="H432" s="25"/>
      <c r="I432" s="25"/>
      <c r="J432" s="25"/>
      <c r="K432" s="25"/>
      <c r="L432" s="25"/>
      <c r="M432" s="25"/>
      <c r="N432" s="25"/>
      <c r="O432" s="25"/>
      <c r="P432" s="25"/>
      <c r="Q432" s="25"/>
      <c r="R432" s="25"/>
      <c r="S432" s="25"/>
      <c r="T432" s="25"/>
      <c r="U432" s="25"/>
      <c r="V432" s="25"/>
      <c r="W432" s="25"/>
      <c r="X432" s="25"/>
      <c r="Y432" s="25"/>
      <c r="Z432" s="25"/>
      <c r="AA432" s="25"/>
      <c r="AB432" s="25"/>
      <c r="AC432" s="25"/>
      <c r="AD432" s="25"/>
      <c r="AE432" s="25"/>
      <c r="AF432" s="25"/>
      <c r="AG432" s="25"/>
      <c r="AH432" s="25"/>
      <c r="AI432" s="25"/>
      <c r="AJ432" s="25"/>
      <c r="AK432" s="25"/>
      <c r="AL432" s="25"/>
      <c r="AM432" s="25"/>
      <c r="AN432" s="25"/>
      <c r="AO432" s="25"/>
      <c r="AP432" s="25"/>
      <c r="AQ432" s="25"/>
      <c r="AR432" s="25"/>
      <c r="AS432" s="25"/>
      <c r="AT432" s="25"/>
      <c r="AU432" s="25"/>
      <c r="AV432" s="25"/>
      <c r="AW432" s="25"/>
      <c r="AX432" s="25"/>
      <c r="AY432" s="25"/>
      <c r="AZ432" s="25"/>
      <c r="BA432" s="25"/>
      <c r="BB432" s="25"/>
      <c r="BC432" s="25"/>
      <c r="BD432" s="25"/>
      <c r="BE432" s="25"/>
      <c r="BF432" s="25"/>
      <c r="BG432" s="25"/>
      <c r="BH432" s="25"/>
      <c r="BI432" s="25"/>
      <c r="BJ432" s="25"/>
      <c r="BK432" s="25"/>
      <c r="BL432" s="25"/>
      <c r="BM432" s="25"/>
      <c r="BN432" s="25"/>
      <c r="BO432" s="25"/>
      <c r="BP432" s="25"/>
      <c r="BQ432" s="25"/>
      <c r="BR432" s="25"/>
      <c r="BS432" s="25"/>
      <c r="BT432" s="25"/>
      <c r="BU432" s="25"/>
      <c r="BV432" s="25"/>
    </row>
    <row r="433" spans="5:74" x14ac:dyDescent="0.25">
      <c r="E433" s="23" t="str">
        <f>"update IFINDOC.dbo.FIXED_ASSET_MAIN set REFF_NO_1 = '" &amp; TRIM(E424) &amp; "', MOD_BY = 'Aryo Budi', MOD_DATE = getdate(), MOD_IP_ADDRESS = 'M-478505' where ASSET_NO = '" &amp; J424 &amp; "';"</f>
        <v>update IFINDOC.dbo.FIXED_ASSET_MAIN set REFF_NO_1 = 'B9377JXS', MOD_BY = 'Aryo Budi', MOD_DATE = getdate(), MOD_IP_ADDRESS = 'M-478505' where ASSET_NO = '4120034594';</v>
      </c>
      <c r="F433" s="25"/>
      <c r="G433" s="25"/>
      <c r="H433" s="25"/>
      <c r="I433" s="25"/>
      <c r="J433" s="25"/>
      <c r="K433" s="25"/>
      <c r="L433" s="25"/>
      <c r="M433" s="25"/>
      <c r="N433" s="25"/>
      <c r="O433" s="25"/>
      <c r="P433" s="25"/>
      <c r="Q433" s="25"/>
      <c r="R433" s="25"/>
      <c r="S433" s="25"/>
      <c r="T433" s="25"/>
      <c r="U433" s="25"/>
      <c r="V433" s="25"/>
      <c r="W433" s="25"/>
      <c r="X433" s="25"/>
      <c r="Y433" s="25"/>
      <c r="Z433" s="25"/>
      <c r="AA433" s="25"/>
      <c r="AB433" s="25"/>
      <c r="AC433" s="25"/>
      <c r="AD433" s="25"/>
      <c r="AE433" s="25"/>
      <c r="AF433" s="25"/>
      <c r="AG433" s="25"/>
      <c r="AH433" s="25"/>
      <c r="AI433" s="25"/>
      <c r="AJ433" s="25"/>
      <c r="AK433" s="25"/>
      <c r="AL433" s="25"/>
      <c r="AM433" s="25"/>
      <c r="AN433" s="25"/>
      <c r="AO433" s="25"/>
      <c r="AP433" s="25"/>
      <c r="AQ433" s="25"/>
      <c r="AR433" s="25"/>
      <c r="AS433" s="25"/>
      <c r="AT433" s="25"/>
      <c r="AU433" s="25"/>
      <c r="AV433" s="25"/>
      <c r="AW433" s="25"/>
      <c r="AX433" s="25"/>
      <c r="AY433" s="25"/>
      <c r="AZ433" s="25"/>
      <c r="BA433" s="25"/>
      <c r="BB433" s="25"/>
      <c r="BC433" s="25"/>
      <c r="BD433" s="25"/>
      <c r="BE433" s="25"/>
      <c r="BF433" s="25"/>
      <c r="BG433" s="25"/>
      <c r="BH433" s="25"/>
      <c r="BI433" s="25"/>
      <c r="BJ433" s="25"/>
      <c r="BK433" s="25"/>
      <c r="BL433" s="25"/>
      <c r="BM433" s="25"/>
      <c r="BN433" s="25"/>
      <c r="BO433" s="25"/>
      <c r="BP433" s="25"/>
      <c r="BQ433" s="25"/>
      <c r="BR433" s="25"/>
      <c r="BS433" s="25"/>
      <c r="BT433" s="25"/>
      <c r="BU433" s="25"/>
      <c r="BV433" s="25"/>
    </row>
    <row r="434" spans="5:74" x14ac:dyDescent="0.25">
      <c r="E434" s="23"/>
      <c r="F434" s="25"/>
      <c r="G434" s="25"/>
      <c r="H434" s="25"/>
      <c r="I434" s="25"/>
      <c r="J434" s="25"/>
      <c r="K434" s="25"/>
      <c r="L434" s="25"/>
      <c r="M434" s="25"/>
      <c r="N434" s="25"/>
      <c r="O434" s="25"/>
      <c r="P434" s="25"/>
      <c r="Q434" s="25"/>
      <c r="R434" s="25"/>
      <c r="S434" s="25"/>
      <c r="T434" s="25"/>
      <c r="U434" s="25"/>
      <c r="V434" s="25"/>
      <c r="W434" s="25"/>
      <c r="X434" s="25"/>
      <c r="Y434" s="25"/>
      <c r="Z434" s="25"/>
      <c r="AA434" s="25"/>
      <c r="AB434" s="25"/>
      <c r="AC434" s="25"/>
      <c r="AD434" s="25"/>
      <c r="AE434" s="25"/>
      <c r="AF434" s="25"/>
      <c r="AG434" s="25"/>
      <c r="AH434" s="25"/>
      <c r="AI434" s="25"/>
      <c r="AJ434" s="25"/>
      <c r="AK434" s="25"/>
      <c r="AL434" s="25"/>
      <c r="AM434" s="25"/>
      <c r="AN434" s="25"/>
      <c r="AO434" s="25"/>
      <c r="AP434" s="25"/>
      <c r="AQ434" s="25"/>
      <c r="AR434" s="25"/>
      <c r="AS434" s="25"/>
      <c r="AT434" s="25"/>
      <c r="AU434" s="25"/>
      <c r="AV434" s="25"/>
      <c r="AW434" s="25"/>
      <c r="AX434" s="25"/>
      <c r="AY434" s="25"/>
      <c r="AZ434" s="25"/>
      <c r="BA434" s="25"/>
      <c r="BB434" s="25"/>
      <c r="BC434" s="25"/>
      <c r="BD434" s="25"/>
      <c r="BE434" s="25"/>
      <c r="BF434" s="25"/>
      <c r="BG434" s="25"/>
      <c r="BH434" s="25"/>
      <c r="BI434" s="25"/>
      <c r="BJ434" s="25"/>
      <c r="BK434" s="25"/>
      <c r="BL434" s="25"/>
      <c r="BM434" s="25"/>
      <c r="BN434" s="25"/>
      <c r="BO434" s="25"/>
      <c r="BP434" s="25"/>
      <c r="BQ434" s="25"/>
      <c r="BR434" s="25"/>
      <c r="BS434" s="25"/>
      <c r="BT434" s="25"/>
      <c r="BU434" s="25"/>
      <c r="BV434" s="25"/>
    </row>
    <row r="435" spans="5:74" x14ac:dyDescent="0.25">
      <c r="E435" s="8"/>
      <c r="F435" s="9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  <c r="Y435" s="9"/>
      <c r="Z435" s="9"/>
      <c r="AA435" s="9"/>
      <c r="AB435" s="9"/>
      <c r="AC435" s="9"/>
      <c r="AD435" s="9"/>
      <c r="AE435" s="9"/>
      <c r="AF435" s="9"/>
      <c r="AG435" s="9"/>
      <c r="AH435" s="9"/>
      <c r="AI435" s="9"/>
      <c r="AJ435" s="9"/>
      <c r="AK435" s="9"/>
      <c r="AL435" s="9"/>
      <c r="AM435" s="9"/>
      <c r="AN435" s="9"/>
      <c r="AO435" s="9"/>
      <c r="AP435" s="9"/>
      <c r="AQ435" s="9"/>
      <c r="AR435" s="9"/>
      <c r="AS435" s="9"/>
      <c r="AT435" s="9"/>
      <c r="AU435" s="9"/>
      <c r="AV435" s="9"/>
      <c r="AW435" s="9"/>
      <c r="AX435" s="9"/>
      <c r="AY435" s="9"/>
      <c r="AZ435" s="9"/>
      <c r="BA435" s="9"/>
      <c r="BB435" s="9"/>
      <c r="BC435" s="9"/>
      <c r="BD435" s="9"/>
      <c r="BE435" s="9"/>
      <c r="BF435" s="9"/>
      <c r="BG435" s="9"/>
      <c r="BH435" s="9"/>
      <c r="BI435" s="9"/>
      <c r="BJ435" s="9"/>
      <c r="BK435" s="9"/>
      <c r="BL435" s="9"/>
      <c r="BM435" s="9"/>
      <c r="BN435" s="9"/>
      <c r="BO435" s="9"/>
      <c r="BP435" s="9"/>
      <c r="BQ435" s="9"/>
      <c r="BR435" s="9"/>
      <c r="BS435" s="9"/>
      <c r="BT435" s="9"/>
      <c r="BU435" s="9"/>
      <c r="BV435" s="9"/>
    </row>
    <row r="436" spans="5:74" x14ac:dyDescent="0.25">
      <c r="E436" s="8" t="s">
        <v>13</v>
      </c>
      <c r="F436" s="9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  <c r="Y436" s="9"/>
      <c r="Z436" s="9"/>
      <c r="AA436" s="9"/>
      <c r="AB436" s="9"/>
      <c r="AC436" s="9"/>
      <c r="AD436" s="9"/>
      <c r="AE436" s="9"/>
      <c r="AF436" s="9"/>
      <c r="AG436" s="9"/>
      <c r="AH436" s="9"/>
      <c r="AI436" s="9"/>
      <c r="AJ436" s="9"/>
      <c r="AK436" s="9"/>
      <c r="AL436" s="9"/>
      <c r="AM436" s="9"/>
      <c r="AN436" s="9"/>
      <c r="AO436" s="9"/>
      <c r="AP436" s="9"/>
      <c r="AQ436" s="9"/>
      <c r="AR436" s="9"/>
      <c r="AS436" s="9"/>
      <c r="AT436" s="9"/>
      <c r="AU436" s="9"/>
      <c r="AV436" s="9"/>
      <c r="AW436" s="9"/>
      <c r="AX436" s="9"/>
      <c r="AY436" s="9"/>
      <c r="AZ436" s="9"/>
      <c r="BA436" s="9"/>
      <c r="BB436" s="9"/>
      <c r="BC436" s="9"/>
      <c r="BD436" s="9"/>
      <c r="BE436" s="9"/>
      <c r="BF436" s="9"/>
      <c r="BG436" s="9"/>
      <c r="BH436" s="9"/>
      <c r="BI436" s="9"/>
      <c r="BJ436" s="9"/>
      <c r="BK436" s="9"/>
      <c r="BL436" s="9"/>
      <c r="BM436" s="9"/>
      <c r="BN436" s="9"/>
      <c r="BO436" s="9"/>
      <c r="BP436" s="9"/>
      <c r="BQ436" s="9"/>
      <c r="BR436" s="9"/>
      <c r="BS436" s="9"/>
      <c r="BT436" s="9"/>
      <c r="BU436" s="9"/>
      <c r="BV436" s="9"/>
    </row>
    <row r="437" spans="5:74" x14ac:dyDescent="0.25">
      <c r="E437" s="8" t="s">
        <v>8</v>
      </c>
      <c r="F437" s="9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  <c r="Y437" s="9"/>
      <c r="Z437" s="9"/>
      <c r="AA437" s="9"/>
      <c r="AB437" s="9"/>
      <c r="AC437" s="9"/>
      <c r="AD437" s="9"/>
      <c r="AE437" s="9"/>
      <c r="AF437" s="9"/>
      <c r="AG437" s="9"/>
      <c r="AH437" s="9"/>
      <c r="AI437" s="9"/>
      <c r="AJ437" s="9"/>
      <c r="AK437" s="9"/>
      <c r="AL437" s="9"/>
      <c r="AM437" s="9"/>
      <c r="AN437" s="9"/>
      <c r="AO437" s="9"/>
      <c r="AP437" s="9"/>
      <c r="AQ437" s="9"/>
      <c r="AR437" s="9"/>
      <c r="AS437" s="9"/>
      <c r="AT437" s="9"/>
      <c r="AU437" s="9"/>
      <c r="AV437" s="9"/>
      <c r="AW437" s="9"/>
      <c r="AX437" s="9"/>
      <c r="AY437" s="9"/>
      <c r="AZ437" s="9"/>
      <c r="BA437" s="9"/>
      <c r="BB437" s="9"/>
      <c r="BC437" s="9"/>
      <c r="BD437" s="9"/>
      <c r="BE437" s="9"/>
      <c r="BF437" s="9"/>
      <c r="BG437" s="9"/>
      <c r="BH437" s="9"/>
      <c r="BI437" s="9"/>
      <c r="BJ437" s="9"/>
      <c r="BK437" s="9"/>
      <c r="BL437" s="9"/>
      <c r="BM437" s="9"/>
      <c r="BN437" s="9"/>
      <c r="BO437" s="9"/>
      <c r="BP437" s="9"/>
      <c r="BQ437" s="9"/>
      <c r="BR437" s="9"/>
      <c r="BS437" s="9"/>
      <c r="BT437" s="9"/>
      <c r="BU437" s="9"/>
      <c r="BV437" s="9"/>
    </row>
    <row r="439" spans="5:74" x14ac:dyDescent="0.25">
      <c r="E439" s="1" t="s">
        <v>2</v>
      </c>
      <c r="BR439" s="1" t="s">
        <v>3</v>
      </c>
    </row>
    <row r="483" spans="5:5" x14ac:dyDescent="0.25">
      <c r="E483" s="13" t="s">
        <v>617</v>
      </c>
    </row>
    <row r="484" spans="5:5" x14ac:dyDescent="0.25">
      <c r="E484" t="s">
        <v>618</v>
      </c>
    </row>
    <row r="485" spans="5:5" x14ac:dyDescent="0.25">
      <c r="E485"/>
    </row>
    <row r="500" spans="3:3" x14ac:dyDescent="0.25">
      <c r="C500" s="4">
        <v>0</v>
      </c>
    </row>
  </sheetData>
  <hyperlinks>
    <hyperlink ref="E483" r:id="rId1" display="https://teams.microsoft.com/l/message/19:09c8da91-78a0-4a77-9e47-0ae891441106_c869a345-f176-4ecc-a5d1-ed669c946231@unq.gbl.spaces/1726566436570?context=%7B%22contextType%22%3A%22chat%22%7D" xr:uid="{0F34C620-24E4-401A-B813-88242D7601EC}"/>
    <hyperlink ref="E63" r:id="rId2" display="https://teams.microsoft.com/l/message/19:1a8860f7-aae7-4558-89a9-a86b0538f5a2_c869a345-f176-4ecc-a5d1-ed669c946231@unq.gbl.spaces/1726540785284?context=%7B%22contextType%22%3A%22chat%22%7D" xr:uid="{7E95369A-F54A-4D5D-8249-75BA82321841}"/>
  </hyperlinks>
  <pageMargins left="0.7" right="0.7" top="0.75" bottom="0.75" header="0.3" footer="0.3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A883CA-34F4-4C86-B1BA-CC3C410407BF}">
  <dimension ref="B2:FU389"/>
  <sheetViews>
    <sheetView topLeftCell="A4" zoomScale="85" zoomScaleNormal="85" workbookViewId="0">
      <selection activeCell="C7" sqref="C7"/>
    </sheetView>
  </sheetViews>
  <sheetFormatPr defaultColWidth="2.85546875" defaultRowHeight="15" x14ac:dyDescent="0.25"/>
  <sheetData>
    <row r="2" spans="2:54" x14ac:dyDescent="0.25">
      <c r="B2" s="1" t="s">
        <v>629</v>
      </c>
      <c r="C2" s="3"/>
    </row>
    <row r="3" spans="2:54" x14ac:dyDescent="0.25">
      <c r="B3" s="3"/>
      <c r="C3" s="3"/>
    </row>
    <row r="4" spans="2:54" s="3" customFormat="1" x14ac:dyDescent="0.25">
      <c r="C4" s="12">
        <v>0</v>
      </c>
      <c r="E4" s="1" t="s">
        <v>632</v>
      </c>
    </row>
    <row r="5" spans="2:54" s="3" customFormat="1" x14ac:dyDescent="0.25">
      <c r="E5" s="3" t="s">
        <v>619</v>
      </c>
    </row>
    <row r="6" spans="2:54" s="3" customFormat="1" x14ac:dyDescent="0.25"/>
    <row r="7" spans="2:54" s="3" customFormat="1" x14ac:dyDescent="0.25">
      <c r="E7" s="1" t="s">
        <v>620</v>
      </c>
    </row>
    <row r="8" spans="2:54" s="3" customFormat="1" x14ac:dyDescent="0.25"/>
    <row r="9" spans="2:54" s="3" customFormat="1" x14ac:dyDescent="0.25">
      <c r="BB9"/>
    </row>
    <row r="10" spans="2:54" s="3" customFormat="1" x14ac:dyDescent="0.25"/>
    <row r="11" spans="2:54" s="3" customFormat="1" x14ac:dyDescent="0.25"/>
    <row r="12" spans="2:54" s="3" customFormat="1" x14ac:dyDescent="0.25"/>
    <row r="13" spans="2:54" s="3" customFormat="1" x14ac:dyDescent="0.25"/>
    <row r="14" spans="2:54" s="3" customFormat="1" x14ac:dyDescent="0.25"/>
    <row r="15" spans="2:54" s="3" customFormat="1" x14ac:dyDescent="0.25"/>
    <row r="16" spans="2:54" s="3" customFormat="1" x14ac:dyDescent="0.25"/>
    <row r="17" s="3" customFormat="1" x14ac:dyDescent="0.25"/>
    <row r="18" s="3" customFormat="1" x14ac:dyDescent="0.25"/>
    <row r="19" s="3" customFormat="1" x14ac:dyDescent="0.25"/>
    <row r="20" s="3" customFormat="1" x14ac:dyDescent="0.25"/>
    <row r="21" s="3" customFormat="1" x14ac:dyDescent="0.25"/>
    <row r="22" s="3" customFormat="1" x14ac:dyDescent="0.25"/>
    <row r="23" s="3" customFormat="1" x14ac:dyDescent="0.25"/>
    <row r="24" s="3" customFormat="1" x14ac:dyDescent="0.25"/>
    <row r="25" s="3" customFormat="1" x14ac:dyDescent="0.25"/>
    <row r="26" s="3" customFormat="1" x14ac:dyDescent="0.25"/>
    <row r="27" s="3" customFormat="1" x14ac:dyDescent="0.25"/>
    <row r="28" s="3" customFormat="1" x14ac:dyDescent="0.25"/>
    <row r="29" s="3" customFormat="1" x14ac:dyDescent="0.25"/>
    <row r="30" s="3" customFormat="1" x14ac:dyDescent="0.25"/>
    <row r="31" s="3" customFormat="1" x14ac:dyDescent="0.25"/>
    <row r="32" s="3" customFormat="1" x14ac:dyDescent="0.25"/>
    <row r="33" spans="54:54" s="3" customFormat="1" x14ac:dyDescent="0.25">
      <c r="BB33"/>
    </row>
    <row r="34" spans="54:54" s="3" customFormat="1" x14ac:dyDescent="0.25"/>
    <row r="35" spans="54:54" s="3" customFormat="1" x14ac:dyDescent="0.25"/>
    <row r="36" spans="54:54" s="3" customFormat="1" x14ac:dyDescent="0.25"/>
    <row r="37" spans="54:54" s="3" customFormat="1" x14ac:dyDescent="0.25"/>
    <row r="38" spans="54:54" s="3" customFormat="1" x14ac:dyDescent="0.25"/>
    <row r="39" spans="54:54" s="3" customFormat="1" x14ac:dyDescent="0.25"/>
    <row r="40" spans="54:54" s="3" customFormat="1" x14ac:dyDescent="0.25"/>
    <row r="41" spans="54:54" s="3" customFormat="1" x14ac:dyDescent="0.25"/>
    <row r="42" spans="54:54" s="3" customFormat="1" x14ac:dyDescent="0.25"/>
    <row r="43" spans="54:54" s="3" customFormat="1" x14ac:dyDescent="0.25"/>
    <row r="44" spans="54:54" s="3" customFormat="1" x14ac:dyDescent="0.25"/>
    <row r="45" spans="54:54" s="3" customFormat="1" x14ac:dyDescent="0.25"/>
    <row r="46" spans="54:54" s="3" customFormat="1" x14ac:dyDescent="0.25"/>
    <row r="47" spans="54:54" s="3" customFormat="1" x14ac:dyDescent="0.25"/>
    <row r="48" spans="54:54" s="3" customFormat="1" x14ac:dyDescent="0.25"/>
    <row r="49" spans="5:25" s="3" customFormat="1" x14ac:dyDescent="0.25"/>
    <row r="50" spans="5:25" s="3" customFormat="1" x14ac:dyDescent="0.25"/>
    <row r="51" spans="5:25" s="3" customFormat="1" x14ac:dyDescent="0.25"/>
    <row r="52" spans="5:25" s="3" customFormat="1" x14ac:dyDescent="0.25"/>
    <row r="53" spans="5:25" s="3" customFormat="1" x14ac:dyDescent="0.25"/>
    <row r="54" spans="5:25" s="3" customFormat="1" x14ac:dyDescent="0.25"/>
    <row r="55" spans="5:25" s="3" customFormat="1" x14ac:dyDescent="0.25">
      <c r="E55" s="3" t="s">
        <v>22</v>
      </c>
    </row>
    <row r="56" spans="5:25" s="3" customFormat="1" x14ac:dyDescent="0.25"/>
    <row r="57" spans="5:25" s="3" customFormat="1" x14ac:dyDescent="0.25"/>
    <row r="58" spans="5:25" x14ac:dyDescent="0.25">
      <c r="E58" t="s">
        <v>22</v>
      </c>
      <c r="M58" t="s">
        <v>25</v>
      </c>
    </row>
    <row r="59" spans="5:25" x14ac:dyDescent="0.25">
      <c r="E59" s="1" t="s">
        <v>621</v>
      </c>
      <c r="M59" s="2" t="s">
        <v>622</v>
      </c>
    </row>
    <row r="60" spans="5:25" x14ac:dyDescent="0.25">
      <c r="M60" s="2" t="s">
        <v>623</v>
      </c>
    </row>
    <row r="61" spans="5:25" x14ac:dyDescent="0.25">
      <c r="M61" s="2" t="s">
        <v>624</v>
      </c>
    </row>
    <row r="63" spans="5:25" x14ac:dyDescent="0.25">
      <c r="E63" s="6" t="s">
        <v>0</v>
      </c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</row>
    <row r="64" spans="5:25" x14ac:dyDescent="0.25">
      <c r="E64" s="6" t="s">
        <v>54</v>
      </c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</row>
    <row r="65" spans="5:25" x14ac:dyDescent="0.25">
      <c r="E65" s="6" t="s">
        <v>55</v>
      </c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</row>
    <row r="66" spans="5:25" x14ac:dyDescent="0.25">
      <c r="E66" s="6" t="s">
        <v>56</v>
      </c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</row>
    <row r="67" spans="5:25" x14ac:dyDescent="0.25">
      <c r="E67" s="6" t="s">
        <v>10</v>
      </c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</row>
    <row r="68" spans="5:25" x14ac:dyDescent="0.25">
      <c r="E68" s="6" t="s">
        <v>57</v>
      </c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</row>
    <row r="69" spans="5:25" x14ac:dyDescent="0.25">
      <c r="E69" s="6" t="s">
        <v>12</v>
      </c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</row>
    <row r="70" spans="5:25" x14ac:dyDescent="0.25">
      <c r="E70" s="10" t="s">
        <v>58</v>
      </c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</row>
    <row r="71" spans="5:25" x14ac:dyDescent="0.25">
      <c r="E71" s="10" t="str">
        <f>"replace('" &amp; TRIM(E59) &amp; "', '/', '.'),"</f>
        <v>replace('0002483/4/08/06/2024', '/', '.'),</v>
      </c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</row>
    <row r="72" spans="5:25" x14ac:dyDescent="0.25">
      <c r="E72" s="10" t="s">
        <v>1</v>
      </c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</row>
    <row r="73" spans="5:25" x14ac:dyDescent="0.25">
      <c r="E73" s="10" t="s">
        <v>73</v>
      </c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</row>
    <row r="74" spans="5:25" x14ac:dyDescent="0.25">
      <c r="E74" s="10" t="str">
        <f>"replace('" &amp; TRIM(M59) &amp; "', '/', '.'),"</f>
        <v>replace('15935/INV/2008/07/2024', '/', '.'),</v>
      </c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</row>
    <row r="75" spans="5:25" x14ac:dyDescent="0.25">
      <c r="E75" s="10" t="str">
        <f>"replace('" &amp; TRIM(M60) &amp; "', '/', '.'),"</f>
        <v>replace('18757/INV/2008/08/2024', '/', '.'),</v>
      </c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</row>
    <row r="76" spans="5:25" x14ac:dyDescent="0.25">
      <c r="E76" s="10" t="str">
        <f>"replace('" &amp; TRIM(M61) &amp; "', '/', '.'),"</f>
        <v>replace('20150/INV/2008/08/2024', '/', '.'),</v>
      </c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</row>
    <row r="77" spans="5:25" x14ac:dyDescent="0.25">
      <c r="E77" s="10" t="s">
        <v>1</v>
      </c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</row>
    <row r="78" spans="5:25" x14ac:dyDescent="0.25">
      <c r="E78" s="6" t="s">
        <v>59</v>
      </c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</row>
    <row r="79" spans="5:25" x14ac:dyDescent="0.25">
      <c r="E79" s="6" t="s">
        <v>24</v>
      </c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</row>
    <row r="80" spans="5:25" x14ac:dyDescent="0.25"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</row>
    <row r="81" spans="5:89" x14ac:dyDescent="0.25">
      <c r="E81" s="6" t="s">
        <v>0</v>
      </c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3"/>
      <c r="Y81" s="3"/>
    </row>
    <row r="82" spans="5:89" x14ac:dyDescent="0.25">
      <c r="E82" s="6" t="s">
        <v>60</v>
      </c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3"/>
      <c r="Y82" s="3"/>
    </row>
    <row r="83" spans="5:89" x14ac:dyDescent="0.25">
      <c r="E83" s="6" t="s">
        <v>61</v>
      </c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3"/>
      <c r="Y83" s="3"/>
    </row>
    <row r="84" spans="5:89" x14ac:dyDescent="0.25">
      <c r="E84" s="6" t="s">
        <v>62</v>
      </c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3"/>
    </row>
    <row r="85" spans="5:89" x14ac:dyDescent="0.25">
      <c r="E85" s="6" t="s">
        <v>63</v>
      </c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  <c r="AS85" s="3"/>
      <c r="AT85" s="3"/>
      <c r="AU85" s="3"/>
      <c r="AV85" s="3"/>
      <c r="AW85" s="3"/>
      <c r="AX85" s="3"/>
      <c r="AY85" s="3"/>
      <c r="AZ85" s="3"/>
      <c r="BA85" s="3"/>
      <c r="BB85" s="3"/>
      <c r="BC85" s="3"/>
      <c r="BD85" s="3"/>
      <c r="BE85" s="3"/>
      <c r="BF85" s="3"/>
      <c r="BG85" s="3"/>
      <c r="BH85" s="3"/>
    </row>
    <row r="86" spans="5:89" x14ac:dyDescent="0.25">
      <c r="E86" s="6" t="s">
        <v>64</v>
      </c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Y86" s="1" t="s">
        <v>37</v>
      </c>
      <c r="AH86" s="2" t="s">
        <v>38</v>
      </c>
      <c r="AQ86" s="2" t="s">
        <v>25</v>
      </c>
      <c r="AY86" s="2" t="s">
        <v>65</v>
      </c>
      <c r="BH86" s="2" t="s">
        <v>66</v>
      </c>
    </row>
    <row r="87" spans="5:89" x14ac:dyDescent="0.25">
      <c r="E87" s="6" t="s">
        <v>10</v>
      </c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Y87">
        <v>1</v>
      </c>
      <c r="AH87">
        <v>1</v>
      </c>
      <c r="AQ87" t="s">
        <v>625</v>
      </c>
      <c r="AY87" t="s">
        <v>622</v>
      </c>
      <c r="BH87" s="2" t="str">
        <f>"exec IFINOPL.dbo.XSP_MTN_INVOICE_PPH @p_invoice_no = N'" &amp; TRIM(AY87) &amp; "', @p_is_invoice_deduct_pph = N'" &amp; IF(Y87 = 1, 0, 1) &amp; "', @p_mtn_remark = N'F-2327032', @p_mtn_cre_by = N'Aryo Budi D.P.';"</f>
        <v>exec IFINOPL.dbo.XSP_MTN_INVOICE_PPH @p_invoice_no = N'15935/INV/2008/07/2024', @p_is_invoice_deduct_pph = N'0', @p_mtn_remark = N'F-2327032', @p_mtn_cre_by = N'Aryo Budi D.P.';</v>
      </c>
    </row>
    <row r="88" spans="5:89" x14ac:dyDescent="0.25">
      <c r="E88" s="6" t="s">
        <v>67</v>
      </c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3"/>
      <c r="Y88">
        <v>1</v>
      </c>
      <c r="AH88">
        <v>1</v>
      </c>
      <c r="AQ88" t="s">
        <v>626</v>
      </c>
      <c r="AY88" t="s">
        <v>623</v>
      </c>
      <c r="BH88" s="2" t="str">
        <f>"exec IFINOPL.dbo.XSP_MTN_INVOICE_PPH @p_invoice_no = N'" &amp; TRIM(AY88) &amp; "', @p_is_invoice_deduct_pph = N'" &amp; IF(Y88 = 1, 0, 1) &amp; "', @p_mtn_remark = N'F-2327032', @p_mtn_cre_by = N'Aryo Budi D.P.';"</f>
        <v>exec IFINOPL.dbo.XSP_MTN_INVOICE_PPH @p_invoice_no = N'18757/INV/2008/08/2024', @p_is_invoice_deduct_pph = N'0', @p_mtn_remark = N'F-2327032', @p_mtn_cre_by = N'Aryo Budi D.P.';</v>
      </c>
    </row>
    <row r="89" spans="5:89" x14ac:dyDescent="0.25">
      <c r="E89" s="6" t="s">
        <v>68</v>
      </c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3"/>
      <c r="Y89">
        <v>1</v>
      </c>
      <c r="AH89">
        <v>1</v>
      </c>
      <c r="AQ89" t="s">
        <v>627</v>
      </c>
      <c r="AY89" t="s">
        <v>624</v>
      </c>
      <c r="BH89" s="2" t="str">
        <f>"exec IFINOPL.dbo.XSP_MTN_INVOICE_PPH @p_invoice_no = N'" &amp; TRIM(AY89) &amp; "', @p_is_invoice_deduct_pph = N'" &amp; IF(Y89 = 1, 0, 1) &amp; "', @p_mtn_remark = N'F-2327032', @p_mtn_cre_by = N'Aryo Budi D.P.';"</f>
        <v>exec IFINOPL.dbo.XSP_MTN_INVOICE_PPH @p_invoice_no = N'20150/INV/2008/08/2024', @p_is_invoice_deduct_pph = N'0', @p_mtn_remark = N'F-2327032', @p_mtn_cre_by = N'Aryo Budi D.P.';</v>
      </c>
    </row>
    <row r="90" spans="5:89" x14ac:dyDescent="0.25">
      <c r="E90" s="6" t="str">
        <f>"replace('" &amp; TRIM(M59) &amp; "', '/', '.'),"</f>
        <v>replace('15935/INV/2008/07/2024', '/', '.'),</v>
      </c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3"/>
    </row>
    <row r="91" spans="5:89" x14ac:dyDescent="0.25">
      <c r="E91" s="6" t="str">
        <f>"replace('" &amp; TRIM(M60) &amp; "', '/', '.'),"</f>
        <v>replace('18757/INV/2008/08/2024', '/', '.'),</v>
      </c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3"/>
    </row>
    <row r="92" spans="5:89" x14ac:dyDescent="0.25">
      <c r="E92" s="6" t="str">
        <f>"replace('" &amp; TRIM(M61) &amp; "', '/', '.'),"</f>
        <v>replace('20150/INV/2008/08/2024', '/', '.'),</v>
      </c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3"/>
    </row>
    <row r="93" spans="5:89" x14ac:dyDescent="0.25">
      <c r="E93" s="6" t="s">
        <v>5</v>
      </c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3"/>
    </row>
    <row r="95" spans="5:89" x14ac:dyDescent="0.25">
      <c r="E95" s="8" t="s">
        <v>20</v>
      </c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  <c r="Y95" s="9"/>
      <c r="Z95" s="9"/>
      <c r="AA95" s="9"/>
      <c r="AB95" s="9"/>
      <c r="AC95" s="9"/>
      <c r="AD95" s="9"/>
      <c r="AE95" s="9"/>
      <c r="AF95" s="9"/>
      <c r="AG95" s="9"/>
      <c r="AH95" s="9"/>
      <c r="AI95" s="9"/>
      <c r="AJ95" s="9"/>
      <c r="AK95" s="9"/>
      <c r="AL95" s="9"/>
      <c r="AM95" s="9"/>
      <c r="AN95" s="9"/>
      <c r="AO95" s="9"/>
      <c r="AP95" s="9"/>
      <c r="AQ95" s="9"/>
      <c r="AR95" s="9"/>
      <c r="AS95" s="9"/>
      <c r="AT95" s="9"/>
      <c r="AU95" s="9"/>
      <c r="AV95" s="9"/>
      <c r="AW95" s="9"/>
      <c r="AX95" s="9"/>
      <c r="AY95" s="9"/>
      <c r="AZ95" s="9"/>
      <c r="BA95" s="9"/>
      <c r="BB95" s="9"/>
      <c r="BC95" s="9"/>
      <c r="BD95" s="9"/>
      <c r="BE95" s="9"/>
      <c r="BF95" s="9"/>
      <c r="BG95" s="9"/>
      <c r="BH95" s="9"/>
      <c r="BI95" s="9"/>
      <c r="BJ95" s="9"/>
      <c r="BK95" s="9"/>
      <c r="BL95" s="9"/>
      <c r="BM95" s="9"/>
      <c r="BN95" s="9"/>
      <c r="BO95" s="9"/>
      <c r="BP95" s="9"/>
      <c r="BQ95" s="9"/>
      <c r="BR95" s="9"/>
      <c r="BS95" s="9"/>
      <c r="BT95" s="9"/>
      <c r="BU95" s="9"/>
      <c r="BV95" s="9"/>
      <c r="BW95" s="9"/>
      <c r="BX95" s="9"/>
      <c r="BY95" s="9"/>
      <c r="BZ95" s="9"/>
      <c r="CA95" s="9"/>
      <c r="CB95" s="3"/>
      <c r="CC95" s="3"/>
    </row>
    <row r="96" spans="5:89" x14ac:dyDescent="0.25">
      <c r="E96" s="8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  <c r="Y96" s="9"/>
      <c r="Z96" s="9"/>
      <c r="AA96" s="9"/>
      <c r="AB96" s="9"/>
      <c r="AC96" s="9"/>
      <c r="AD96" s="9"/>
      <c r="AE96" s="9"/>
      <c r="AF96" s="9"/>
      <c r="AG96" s="9"/>
      <c r="AH96" s="9"/>
      <c r="AI96" s="9"/>
      <c r="AJ96" s="9"/>
      <c r="AK96" s="9"/>
      <c r="AL96" s="9"/>
      <c r="AM96" s="9"/>
      <c r="AN96" s="9"/>
      <c r="AO96" s="9"/>
      <c r="AP96" s="9"/>
      <c r="AQ96" s="9"/>
      <c r="AR96" s="9"/>
      <c r="AS96" s="9"/>
      <c r="AT96" s="9"/>
      <c r="AU96" s="9"/>
      <c r="AV96" s="9"/>
      <c r="AW96" s="9"/>
      <c r="AX96" s="9"/>
      <c r="AY96" s="9"/>
      <c r="AZ96" s="9"/>
      <c r="BA96" s="9"/>
      <c r="BB96" s="9"/>
      <c r="BC96" s="9"/>
      <c r="BD96" s="9"/>
      <c r="BE96" s="9"/>
      <c r="BF96" s="9"/>
      <c r="BG96" s="9"/>
      <c r="BH96" s="9"/>
      <c r="BI96" s="9"/>
      <c r="BJ96" s="9"/>
      <c r="BK96" s="9"/>
      <c r="BL96" s="9"/>
      <c r="BM96" s="9"/>
      <c r="BN96" s="9"/>
      <c r="BO96" s="9"/>
      <c r="BP96" s="9"/>
      <c r="BQ96" s="9"/>
      <c r="BR96" s="9"/>
      <c r="BS96" s="9"/>
      <c r="BT96" s="9"/>
      <c r="BU96" s="9"/>
      <c r="BV96" s="9"/>
      <c r="BW96" s="9"/>
      <c r="BX96" s="9"/>
      <c r="BY96" s="9"/>
      <c r="BZ96" s="9"/>
      <c r="CA96" s="9"/>
      <c r="CB96" s="3"/>
      <c r="CC96" s="3"/>
      <c r="CD96" s="3"/>
      <c r="CE96" s="3"/>
      <c r="CF96" s="3"/>
      <c r="CG96" s="3"/>
      <c r="CH96" s="3"/>
      <c r="CI96" s="3"/>
      <c r="CJ96" s="3"/>
      <c r="CK96" s="3"/>
    </row>
    <row r="97" spans="5:177" x14ac:dyDescent="0.25">
      <c r="E97" s="8" t="str">
        <f>BH87</f>
        <v>exec IFINOPL.dbo.XSP_MTN_INVOICE_PPH @p_invoice_no = N'15935/INV/2008/07/2024', @p_is_invoice_deduct_pph = N'0', @p_mtn_remark = N'F-2327032', @p_mtn_cre_by = N'Aryo Budi D.P.';</v>
      </c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  <c r="Y97" s="9"/>
      <c r="Z97" s="9"/>
      <c r="AA97" s="9"/>
      <c r="AB97" s="9"/>
      <c r="AC97" s="9"/>
      <c r="AD97" s="9"/>
      <c r="AE97" s="9"/>
      <c r="AF97" s="9"/>
      <c r="AG97" s="9"/>
      <c r="AH97" s="9"/>
      <c r="AI97" s="9"/>
      <c r="AJ97" s="9"/>
      <c r="AK97" s="9"/>
      <c r="AL97" s="9"/>
      <c r="AM97" s="9"/>
      <c r="AN97" s="9"/>
      <c r="AO97" s="9"/>
      <c r="AP97" s="9"/>
      <c r="AQ97" s="9"/>
      <c r="AR97" s="9"/>
      <c r="AS97" s="9"/>
      <c r="AT97" s="9"/>
      <c r="AU97" s="9"/>
      <c r="AV97" s="9"/>
      <c r="AW97" s="9"/>
      <c r="AX97" s="9"/>
      <c r="AY97" s="9"/>
      <c r="AZ97" s="9"/>
      <c r="BA97" s="9"/>
      <c r="BB97" s="9"/>
      <c r="BC97" s="9"/>
      <c r="BD97" s="9"/>
      <c r="BE97" s="9"/>
      <c r="BF97" s="9"/>
      <c r="BG97" s="9"/>
      <c r="BH97" s="9"/>
      <c r="BI97" s="9"/>
      <c r="BJ97" s="9"/>
      <c r="BK97" s="9"/>
      <c r="BL97" s="9"/>
      <c r="BM97" s="9"/>
      <c r="BN97" s="9"/>
      <c r="BO97" s="9"/>
      <c r="BP97" s="9"/>
      <c r="BQ97" s="9"/>
      <c r="BR97" s="9"/>
      <c r="BS97" s="9"/>
      <c r="BT97" s="9"/>
      <c r="BU97" s="9"/>
      <c r="BV97" s="9"/>
      <c r="BW97" s="9"/>
      <c r="BX97" s="9"/>
      <c r="BY97" s="9"/>
      <c r="BZ97" s="9"/>
      <c r="CA97" s="9"/>
      <c r="CB97" s="3"/>
      <c r="CC97" s="3"/>
      <c r="CD97" s="3"/>
      <c r="CE97" s="3"/>
      <c r="CF97" s="3"/>
      <c r="CG97" s="3"/>
      <c r="CH97" s="3"/>
      <c r="CI97" s="3"/>
      <c r="CJ97" s="3"/>
      <c r="CK97" s="3"/>
      <c r="CL97" s="3"/>
      <c r="CM97" s="3"/>
      <c r="CN97" s="3"/>
      <c r="CO97" s="3"/>
      <c r="CP97" s="3"/>
      <c r="CQ97" s="3"/>
      <c r="CR97" s="3"/>
      <c r="CS97" s="3"/>
      <c r="CT97" s="3"/>
      <c r="CU97" s="3"/>
      <c r="CV97" s="3"/>
      <c r="CW97" s="3"/>
      <c r="CX97" s="3"/>
      <c r="CY97" s="3"/>
      <c r="CZ97" s="3"/>
      <c r="DA97" s="3"/>
      <c r="DB97" s="3"/>
      <c r="DC97" s="3"/>
      <c r="DD97" s="3"/>
      <c r="DE97" s="3"/>
      <c r="DF97" s="3"/>
      <c r="DG97" s="3"/>
      <c r="DH97" s="3"/>
      <c r="DI97" s="3"/>
      <c r="DJ97" s="3"/>
      <c r="DK97" s="3"/>
      <c r="DL97" s="3"/>
      <c r="DM97" s="3"/>
      <c r="DN97" s="3"/>
      <c r="DO97" s="3"/>
      <c r="DP97" s="3"/>
      <c r="DQ97" s="3"/>
      <c r="DR97" s="3"/>
      <c r="DS97" s="3"/>
      <c r="DT97" s="3"/>
      <c r="DU97" s="3"/>
      <c r="DV97" s="3"/>
      <c r="DW97" s="3"/>
      <c r="DX97" s="3"/>
      <c r="DY97" s="3"/>
      <c r="DZ97" s="3"/>
      <c r="EA97" s="3"/>
      <c r="EB97" s="3"/>
      <c r="EC97" s="3"/>
      <c r="ED97" s="3"/>
      <c r="EE97" s="3"/>
      <c r="EF97" s="3"/>
      <c r="EG97" s="3"/>
      <c r="EH97" s="3"/>
      <c r="EI97" s="3"/>
      <c r="EJ97" s="3"/>
      <c r="EK97" s="3"/>
      <c r="EL97" s="3"/>
      <c r="EM97" s="3"/>
      <c r="EN97" s="3"/>
      <c r="EO97" s="3"/>
      <c r="EP97" s="3"/>
      <c r="EQ97" s="3"/>
      <c r="ER97" s="3"/>
      <c r="ES97" s="3"/>
      <c r="ET97" s="3"/>
      <c r="EU97" s="3"/>
      <c r="EV97" s="3"/>
      <c r="EW97" s="3"/>
      <c r="EX97" s="3"/>
      <c r="EY97" s="3"/>
      <c r="EZ97" s="3"/>
      <c r="FA97" s="3"/>
      <c r="FB97" s="3"/>
      <c r="FC97" s="3"/>
      <c r="FD97" s="3"/>
      <c r="FE97" s="3"/>
      <c r="FF97" s="3"/>
      <c r="FG97" s="3"/>
      <c r="FH97" s="3"/>
      <c r="FI97" s="3"/>
      <c r="FJ97" s="3"/>
      <c r="FK97" s="3"/>
      <c r="FL97" s="3"/>
      <c r="FM97" s="3"/>
      <c r="FN97" s="3"/>
      <c r="FO97" s="3"/>
      <c r="FP97" s="3"/>
      <c r="FQ97" s="3"/>
      <c r="FR97" s="3"/>
      <c r="FS97" s="3"/>
      <c r="FT97" s="3"/>
      <c r="FU97" s="3"/>
    </row>
    <row r="98" spans="5:177" x14ac:dyDescent="0.25">
      <c r="E98" s="8" t="str">
        <f>BH88</f>
        <v>exec IFINOPL.dbo.XSP_MTN_INVOICE_PPH @p_invoice_no = N'18757/INV/2008/08/2024', @p_is_invoice_deduct_pph = N'0', @p_mtn_remark = N'F-2327032', @p_mtn_cre_by = N'Aryo Budi D.P.';</v>
      </c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  <c r="Y98" s="9"/>
      <c r="Z98" s="9"/>
      <c r="AA98" s="9"/>
      <c r="AB98" s="9"/>
      <c r="AC98" s="9"/>
      <c r="AD98" s="9"/>
      <c r="AE98" s="9"/>
      <c r="AF98" s="9"/>
      <c r="AG98" s="9"/>
      <c r="AH98" s="9"/>
      <c r="AI98" s="9"/>
      <c r="AJ98" s="9"/>
      <c r="AK98" s="9"/>
      <c r="AL98" s="9"/>
      <c r="AM98" s="9"/>
      <c r="AN98" s="9"/>
      <c r="AO98" s="9"/>
      <c r="AP98" s="9"/>
      <c r="AQ98" s="9"/>
      <c r="AR98" s="9"/>
      <c r="AS98" s="9"/>
      <c r="AT98" s="9"/>
      <c r="AU98" s="9"/>
      <c r="AV98" s="9"/>
      <c r="AW98" s="9"/>
      <c r="AX98" s="9"/>
      <c r="AY98" s="9"/>
      <c r="AZ98" s="9"/>
      <c r="BA98" s="9"/>
      <c r="BB98" s="9"/>
      <c r="BC98" s="9"/>
      <c r="BD98" s="9"/>
      <c r="BE98" s="9"/>
      <c r="BF98" s="9"/>
      <c r="BG98" s="9"/>
      <c r="BH98" s="9"/>
      <c r="BI98" s="9"/>
      <c r="BJ98" s="9"/>
      <c r="BK98" s="9"/>
      <c r="BL98" s="9"/>
      <c r="BM98" s="9"/>
      <c r="BN98" s="9"/>
      <c r="BO98" s="9"/>
      <c r="BP98" s="9"/>
      <c r="BQ98" s="9"/>
      <c r="BR98" s="9"/>
      <c r="BS98" s="9"/>
      <c r="BT98" s="9"/>
      <c r="BU98" s="9"/>
      <c r="BV98" s="9"/>
      <c r="BW98" s="9"/>
      <c r="BX98" s="9"/>
      <c r="BY98" s="9"/>
      <c r="BZ98" s="9"/>
      <c r="CA98" s="9"/>
      <c r="CB98" s="3"/>
      <c r="CC98" s="3"/>
      <c r="CD98" s="3"/>
      <c r="CE98" s="3"/>
      <c r="CF98" s="3"/>
      <c r="CG98" s="3"/>
      <c r="CH98" s="3"/>
      <c r="CI98" s="3"/>
      <c r="CJ98" s="3"/>
      <c r="CK98" s="3"/>
      <c r="CL98" s="3"/>
      <c r="CM98" s="3"/>
      <c r="CN98" s="3"/>
      <c r="CO98" s="3"/>
      <c r="CP98" s="3"/>
      <c r="CQ98" s="3"/>
      <c r="CR98" s="3"/>
      <c r="CS98" s="3"/>
      <c r="CT98" s="3"/>
      <c r="CU98" s="3"/>
      <c r="CV98" s="3"/>
      <c r="CW98" s="3"/>
      <c r="CX98" s="3"/>
      <c r="CY98" s="3"/>
      <c r="CZ98" s="3"/>
      <c r="DA98" s="3"/>
      <c r="DB98" s="3"/>
      <c r="DC98" s="3"/>
      <c r="DD98" s="3"/>
      <c r="DE98" s="3"/>
      <c r="DF98" s="3"/>
      <c r="DG98" s="3"/>
      <c r="DH98" s="3"/>
      <c r="DI98" s="3"/>
      <c r="DJ98" s="3"/>
      <c r="DK98" s="3"/>
      <c r="DL98" s="3"/>
      <c r="DM98" s="3"/>
      <c r="DN98" s="3"/>
      <c r="DO98" s="3"/>
      <c r="DP98" s="3"/>
      <c r="DQ98" s="3"/>
      <c r="DR98" s="3"/>
      <c r="DS98" s="3"/>
      <c r="DT98" s="3"/>
      <c r="DU98" s="3"/>
      <c r="DV98" s="3"/>
      <c r="DW98" s="3"/>
      <c r="DX98" s="3"/>
      <c r="DY98" s="3"/>
      <c r="DZ98" s="3"/>
      <c r="EA98" s="3"/>
      <c r="EB98" s="3"/>
      <c r="EC98" s="3"/>
      <c r="ED98" s="3"/>
      <c r="EE98" s="3"/>
      <c r="EF98" s="3"/>
      <c r="EG98" s="3"/>
      <c r="EH98" s="3"/>
      <c r="EI98" s="3"/>
      <c r="EJ98" s="3"/>
      <c r="EK98" s="3"/>
      <c r="EL98" s="3"/>
      <c r="EM98" s="3"/>
      <c r="EN98" s="3"/>
      <c r="EO98" s="3"/>
      <c r="EP98" s="3"/>
      <c r="EQ98" s="3"/>
      <c r="ER98" s="3"/>
      <c r="ES98" s="3"/>
      <c r="ET98" s="3"/>
      <c r="EU98" s="3"/>
      <c r="EV98" s="3"/>
      <c r="EW98" s="3"/>
      <c r="EX98" s="3"/>
      <c r="EY98" s="3"/>
      <c r="EZ98" s="3"/>
      <c r="FA98" s="3"/>
      <c r="FB98" s="3"/>
      <c r="FC98" s="3"/>
      <c r="FD98" s="3"/>
      <c r="FE98" s="3"/>
      <c r="FF98" s="3"/>
      <c r="FG98" s="3"/>
      <c r="FH98" s="3"/>
      <c r="FI98" s="3"/>
      <c r="FJ98" s="3"/>
      <c r="FK98" s="3"/>
      <c r="FL98" s="3"/>
      <c r="FM98" s="3"/>
      <c r="FN98" s="3"/>
      <c r="FO98" s="3"/>
      <c r="FP98" s="3"/>
      <c r="FQ98" s="3"/>
      <c r="FR98" s="3"/>
      <c r="FS98" s="3"/>
      <c r="FT98" s="3"/>
      <c r="FU98" s="3"/>
    </row>
    <row r="99" spans="5:177" x14ac:dyDescent="0.25">
      <c r="E99" s="8" t="str">
        <f>BH89</f>
        <v>exec IFINOPL.dbo.XSP_MTN_INVOICE_PPH @p_invoice_no = N'20150/INV/2008/08/2024', @p_is_invoice_deduct_pph = N'0', @p_mtn_remark = N'F-2327032', @p_mtn_cre_by = N'Aryo Budi D.P.';</v>
      </c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  <c r="Y99" s="9"/>
      <c r="Z99" s="9"/>
      <c r="AA99" s="9"/>
      <c r="AB99" s="9"/>
      <c r="AC99" s="9"/>
      <c r="AD99" s="9"/>
      <c r="AE99" s="9"/>
      <c r="AF99" s="9"/>
      <c r="AG99" s="9"/>
      <c r="AH99" s="9"/>
      <c r="AI99" s="9"/>
      <c r="AJ99" s="9"/>
      <c r="AK99" s="9"/>
      <c r="AL99" s="9"/>
      <c r="AM99" s="9"/>
      <c r="AN99" s="9"/>
      <c r="AO99" s="9"/>
      <c r="AP99" s="9"/>
      <c r="AQ99" s="9"/>
      <c r="AR99" s="9"/>
      <c r="AS99" s="9"/>
      <c r="AT99" s="9"/>
      <c r="AU99" s="9"/>
      <c r="AV99" s="9"/>
      <c r="AW99" s="9"/>
      <c r="AX99" s="9"/>
      <c r="AY99" s="9"/>
      <c r="AZ99" s="9"/>
      <c r="BA99" s="9"/>
      <c r="BB99" s="9"/>
      <c r="BC99" s="9"/>
      <c r="BD99" s="9"/>
      <c r="BE99" s="9"/>
      <c r="BF99" s="9"/>
      <c r="BG99" s="9"/>
      <c r="BH99" s="9"/>
      <c r="BI99" s="9"/>
      <c r="BJ99" s="9"/>
      <c r="BK99" s="9"/>
      <c r="BL99" s="9"/>
      <c r="BM99" s="9"/>
      <c r="BN99" s="9"/>
      <c r="BO99" s="9"/>
      <c r="BP99" s="9"/>
      <c r="BQ99" s="9"/>
      <c r="BR99" s="9"/>
      <c r="BS99" s="9"/>
      <c r="BT99" s="9"/>
      <c r="BU99" s="9"/>
      <c r="BV99" s="9"/>
      <c r="BW99" s="9"/>
      <c r="BX99" s="9"/>
      <c r="BY99" s="9"/>
      <c r="BZ99" s="9"/>
      <c r="CA99" s="9"/>
      <c r="CB99" s="3"/>
      <c r="CC99" s="3"/>
      <c r="CD99" s="3"/>
      <c r="CE99" s="3"/>
      <c r="CF99" s="3"/>
      <c r="CG99" s="3"/>
      <c r="CH99" s="3"/>
      <c r="CI99" s="3"/>
      <c r="CJ99" s="3"/>
      <c r="CK99" s="3"/>
      <c r="CL99" s="3"/>
      <c r="CM99" s="3"/>
      <c r="CN99" s="3"/>
      <c r="CO99" s="3"/>
      <c r="CP99" s="3"/>
      <c r="CQ99" s="3"/>
      <c r="CR99" s="3"/>
      <c r="CS99" s="3"/>
      <c r="CT99" s="3"/>
      <c r="CU99" s="3"/>
      <c r="CV99" s="3"/>
      <c r="CW99" s="3"/>
      <c r="CX99" s="3"/>
      <c r="CY99" s="3"/>
      <c r="CZ99" s="3"/>
      <c r="DA99" s="3"/>
      <c r="DB99" s="3"/>
      <c r="DC99" s="3"/>
      <c r="DD99" s="3"/>
      <c r="DE99" s="3"/>
      <c r="DF99" s="3"/>
      <c r="DG99" s="3"/>
      <c r="DH99" s="3"/>
      <c r="DI99" s="3"/>
      <c r="DJ99" s="3"/>
      <c r="DK99" s="3"/>
      <c r="DL99" s="3"/>
      <c r="DM99" s="3"/>
      <c r="DN99" s="3"/>
      <c r="DO99" s="3"/>
      <c r="DP99" s="3"/>
      <c r="DQ99" s="3"/>
      <c r="DR99" s="3"/>
      <c r="DS99" s="3"/>
      <c r="DT99" s="3"/>
      <c r="DU99" s="3"/>
      <c r="DV99" s="3"/>
      <c r="DW99" s="3"/>
      <c r="DX99" s="3"/>
      <c r="DY99" s="3"/>
      <c r="DZ99" s="3"/>
      <c r="EA99" s="3"/>
      <c r="EB99" s="3"/>
      <c r="EC99" s="3"/>
      <c r="ED99" s="3"/>
      <c r="EE99" s="3"/>
      <c r="EF99" s="3"/>
      <c r="EG99" s="3"/>
      <c r="EH99" s="3"/>
      <c r="EI99" s="3"/>
      <c r="EJ99" s="3"/>
      <c r="EK99" s="3"/>
      <c r="EL99" s="3"/>
      <c r="EM99" s="3"/>
      <c r="EN99" s="3"/>
      <c r="EO99" s="3"/>
      <c r="EP99" s="3"/>
      <c r="EQ99" s="3"/>
      <c r="ER99" s="3"/>
      <c r="ES99" s="3"/>
      <c r="ET99" s="3"/>
      <c r="EU99" s="3"/>
      <c r="EV99" s="3"/>
      <c r="EW99" s="3"/>
      <c r="EX99" s="3"/>
      <c r="EY99" s="3"/>
      <c r="EZ99" s="3"/>
      <c r="FA99" s="3"/>
      <c r="FB99" s="3"/>
      <c r="FC99" s="3"/>
      <c r="FD99" s="3"/>
      <c r="FE99" s="3"/>
      <c r="FF99" s="3"/>
      <c r="FG99" s="3"/>
      <c r="FH99" s="3"/>
      <c r="FI99" s="3"/>
      <c r="FJ99" s="3"/>
      <c r="FK99" s="3"/>
      <c r="FL99" s="3"/>
      <c r="FM99" s="3"/>
      <c r="FN99" s="3"/>
      <c r="FO99" s="3"/>
      <c r="FP99" s="3"/>
      <c r="FQ99" s="3"/>
      <c r="FR99" s="3"/>
      <c r="FS99" s="3"/>
      <c r="FT99" s="3"/>
      <c r="FU99" s="3"/>
    </row>
    <row r="100" spans="5:177" x14ac:dyDescent="0.25">
      <c r="E100" s="8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  <c r="Y100" s="9"/>
      <c r="Z100" s="9"/>
      <c r="AA100" s="9"/>
      <c r="AB100" s="9"/>
      <c r="AC100" s="9"/>
      <c r="AD100" s="9"/>
      <c r="AE100" s="9"/>
      <c r="AF100" s="9"/>
      <c r="AG100" s="9"/>
      <c r="AH100" s="9"/>
      <c r="AI100" s="9"/>
      <c r="AJ100" s="9"/>
      <c r="AK100" s="9"/>
      <c r="AL100" s="9"/>
      <c r="AM100" s="9"/>
      <c r="AN100" s="9"/>
      <c r="AO100" s="9"/>
      <c r="AP100" s="9"/>
      <c r="AQ100" s="9"/>
      <c r="AR100" s="9"/>
      <c r="AS100" s="9"/>
      <c r="AT100" s="9"/>
      <c r="AU100" s="9"/>
      <c r="AV100" s="9"/>
      <c r="AW100" s="9"/>
      <c r="AX100" s="9"/>
      <c r="AY100" s="9"/>
      <c r="AZ100" s="9"/>
      <c r="BA100" s="9"/>
      <c r="BB100" s="9"/>
      <c r="BC100" s="9"/>
      <c r="BD100" s="9"/>
      <c r="BE100" s="9"/>
      <c r="BF100" s="9"/>
      <c r="BG100" s="9"/>
      <c r="BH100" s="9"/>
      <c r="BI100" s="9"/>
      <c r="BJ100" s="9"/>
      <c r="BK100" s="9"/>
      <c r="BL100" s="9"/>
      <c r="BM100" s="9"/>
      <c r="BN100" s="9"/>
      <c r="BO100" s="9"/>
      <c r="BP100" s="9"/>
      <c r="BQ100" s="9"/>
      <c r="BR100" s="9"/>
      <c r="BS100" s="9"/>
      <c r="BT100" s="9"/>
      <c r="BU100" s="9"/>
      <c r="BV100" s="9"/>
      <c r="BW100" s="9"/>
      <c r="BX100" s="9"/>
      <c r="BY100" s="9"/>
      <c r="BZ100" s="9"/>
      <c r="CA100" s="9"/>
      <c r="CB100" s="3"/>
      <c r="CC100" s="3"/>
      <c r="CD100" s="3"/>
      <c r="CE100" s="3"/>
      <c r="CF100" s="3"/>
      <c r="CG100" s="3"/>
      <c r="CH100" s="3"/>
      <c r="CI100" s="3"/>
      <c r="CJ100" s="3"/>
      <c r="CK100" s="3"/>
      <c r="CL100" s="3"/>
      <c r="CM100" s="3"/>
      <c r="CN100" s="3"/>
      <c r="CO100" s="3"/>
      <c r="CP100" s="3"/>
      <c r="CQ100" s="3"/>
      <c r="CR100" s="3"/>
      <c r="CS100" s="3"/>
      <c r="CT100" s="3"/>
      <c r="CU100" s="3"/>
      <c r="CV100" s="3"/>
      <c r="CW100" s="3"/>
      <c r="CX100" s="3"/>
      <c r="CY100" s="3"/>
      <c r="CZ100" s="3"/>
      <c r="DA100" s="3"/>
      <c r="DB100" s="3"/>
      <c r="DC100" s="3"/>
      <c r="DD100" s="3"/>
      <c r="DE100" s="3"/>
      <c r="DF100" s="3"/>
      <c r="DG100" s="3"/>
      <c r="DH100" s="3"/>
      <c r="DI100" s="3"/>
      <c r="DJ100" s="3"/>
      <c r="DK100" s="3"/>
      <c r="DL100" s="3"/>
      <c r="DM100" s="3"/>
      <c r="DN100" s="3"/>
      <c r="DO100" s="3"/>
      <c r="DP100" s="3"/>
      <c r="DQ100" s="3"/>
      <c r="DR100" s="3"/>
      <c r="DS100" s="3"/>
      <c r="DT100" s="3"/>
      <c r="DU100" s="3"/>
      <c r="DV100" s="3"/>
      <c r="DW100" s="3"/>
      <c r="DX100" s="3"/>
      <c r="DY100" s="3"/>
      <c r="DZ100" s="3"/>
      <c r="EA100" s="3"/>
      <c r="EB100" s="3"/>
      <c r="EC100" s="3"/>
      <c r="ED100" s="3"/>
      <c r="EE100" s="3"/>
      <c r="EF100" s="3"/>
      <c r="EG100" s="3"/>
      <c r="EH100" s="3"/>
      <c r="EI100" s="3"/>
      <c r="EJ100" s="3"/>
      <c r="EK100" s="3"/>
      <c r="EL100" s="3"/>
      <c r="EM100" s="3"/>
      <c r="EN100" s="3"/>
      <c r="EO100" s="3"/>
      <c r="EP100" s="3"/>
      <c r="EQ100" s="3"/>
      <c r="ER100" s="3"/>
      <c r="ES100" s="3"/>
      <c r="ET100" s="3"/>
      <c r="EU100" s="3"/>
      <c r="EV100" s="3"/>
      <c r="EW100" s="3"/>
      <c r="EX100" s="3"/>
      <c r="EY100" s="3"/>
      <c r="EZ100" s="3"/>
      <c r="FA100" s="3"/>
      <c r="FB100" s="3"/>
      <c r="FC100" s="3"/>
      <c r="FD100" s="3"/>
      <c r="FE100" s="3"/>
      <c r="FF100" s="3"/>
      <c r="FG100" s="3"/>
      <c r="FH100" s="3"/>
      <c r="FI100" s="3"/>
      <c r="FJ100" s="3"/>
      <c r="FK100" s="3"/>
      <c r="FL100" s="3"/>
      <c r="FM100" s="3"/>
      <c r="FN100" s="3"/>
      <c r="FO100" s="3"/>
      <c r="FP100" s="3"/>
      <c r="FQ100" s="3"/>
      <c r="FR100" s="3"/>
      <c r="FS100" s="3"/>
      <c r="FT100" s="3"/>
      <c r="FU100" s="3"/>
    </row>
    <row r="101" spans="5:177" x14ac:dyDescent="0.25">
      <c r="E101" s="8" t="s">
        <v>48</v>
      </c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  <c r="Y101" s="9"/>
      <c r="Z101" s="9"/>
      <c r="AA101" s="9"/>
      <c r="AB101" s="9"/>
      <c r="AC101" s="9"/>
      <c r="AD101" s="9"/>
      <c r="AE101" s="9"/>
      <c r="AF101" s="9"/>
      <c r="AG101" s="9"/>
      <c r="AH101" s="9"/>
      <c r="AI101" s="9"/>
      <c r="AJ101" s="9"/>
      <c r="AK101" s="9"/>
      <c r="AL101" s="9"/>
      <c r="AM101" s="9"/>
      <c r="AN101" s="9"/>
      <c r="AO101" s="9"/>
      <c r="AP101" s="9"/>
      <c r="AQ101" s="9"/>
      <c r="AR101" s="9"/>
      <c r="AS101" s="9"/>
      <c r="AT101" s="9"/>
      <c r="AU101" s="9"/>
      <c r="AV101" s="9"/>
      <c r="AW101" s="9"/>
      <c r="AX101" s="9"/>
      <c r="AY101" s="9"/>
      <c r="AZ101" s="9"/>
      <c r="BA101" s="9"/>
      <c r="BB101" s="9"/>
      <c r="BC101" s="9"/>
      <c r="BD101" s="9"/>
      <c r="BE101" s="9"/>
      <c r="BF101" s="9"/>
      <c r="BG101" s="9"/>
      <c r="BH101" s="9"/>
      <c r="BI101" s="9"/>
      <c r="BJ101" s="9"/>
      <c r="BK101" s="9"/>
      <c r="BL101" s="9"/>
      <c r="BM101" s="9"/>
      <c r="BN101" s="9"/>
      <c r="BO101" s="9"/>
      <c r="BP101" s="9"/>
      <c r="BQ101" s="9"/>
      <c r="BR101" s="9"/>
      <c r="BS101" s="9"/>
      <c r="BT101" s="9"/>
      <c r="BU101" s="9"/>
      <c r="BV101" s="9"/>
      <c r="BW101" s="9"/>
      <c r="BX101" s="9"/>
      <c r="BY101" s="9"/>
      <c r="BZ101" s="9"/>
      <c r="CA101" s="9"/>
      <c r="CB101" s="3"/>
      <c r="CC101" s="3"/>
      <c r="CD101" s="3"/>
      <c r="CE101" s="3"/>
      <c r="CF101" s="3"/>
      <c r="CG101" s="3"/>
      <c r="CH101" s="3"/>
      <c r="CI101" s="3"/>
      <c r="CJ101" s="3"/>
      <c r="CK101" s="3"/>
      <c r="CL101" s="3"/>
      <c r="CM101" s="3"/>
      <c r="CN101" s="3"/>
      <c r="CO101" s="3"/>
      <c r="CP101" s="3"/>
      <c r="CQ101" s="3"/>
      <c r="CR101" s="3"/>
      <c r="CS101" s="3"/>
      <c r="CT101" s="3"/>
      <c r="CU101" s="3"/>
      <c r="CV101" s="3"/>
      <c r="CW101" s="3"/>
      <c r="CX101" s="3"/>
      <c r="CY101" s="3"/>
      <c r="CZ101" s="3"/>
      <c r="DA101" s="3"/>
      <c r="DB101" s="3"/>
      <c r="DC101" s="3"/>
      <c r="DD101" s="3"/>
      <c r="DE101" s="3"/>
      <c r="DF101" s="3"/>
      <c r="DG101" s="3"/>
      <c r="DH101" s="3"/>
      <c r="DI101" s="3"/>
      <c r="DJ101" s="3"/>
      <c r="DK101" s="3"/>
      <c r="DL101" s="3"/>
      <c r="DM101" s="3"/>
      <c r="DN101" s="3"/>
      <c r="DO101" s="3"/>
      <c r="DP101" s="3"/>
      <c r="DQ101" s="3"/>
      <c r="DR101" s="3"/>
      <c r="DS101" s="3"/>
      <c r="DT101" s="3"/>
      <c r="DU101" s="3"/>
      <c r="DV101" s="3"/>
      <c r="DW101" s="3"/>
      <c r="DX101" s="3"/>
      <c r="DY101" s="3"/>
      <c r="DZ101" s="3"/>
      <c r="EA101" s="3"/>
      <c r="EB101" s="3"/>
      <c r="EC101" s="3"/>
      <c r="ED101" s="3"/>
      <c r="EE101" s="3"/>
      <c r="EF101" s="3"/>
      <c r="EG101" s="3"/>
      <c r="EH101" s="3"/>
      <c r="EI101" s="3"/>
      <c r="EJ101" s="3"/>
      <c r="EK101" s="3"/>
      <c r="EL101" s="3"/>
      <c r="EM101" s="3"/>
      <c r="EN101" s="3"/>
      <c r="EO101" s="3"/>
      <c r="EP101" s="3"/>
      <c r="EQ101" s="3"/>
      <c r="ER101" s="3"/>
      <c r="ES101" s="3"/>
      <c r="ET101" s="3"/>
      <c r="EU101" s="3"/>
      <c r="EV101" s="3"/>
      <c r="EW101" s="3"/>
      <c r="EX101" s="3"/>
      <c r="EY101" s="3"/>
      <c r="EZ101" s="3"/>
      <c r="FA101" s="3"/>
      <c r="FB101" s="3"/>
      <c r="FC101" s="3"/>
      <c r="FD101" s="3"/>
      <c r="FE101" s="3"/>
      <c r="FF101" s="3"/>
      <c r="FG101" s="3"/>
      <c r="FH101" s="3"/>
      <c r="FI101" s="3"/>
      <c r="FJ101" s="3"/>
      <c r="FK101" s="3"/>
      <c r="FL101" s="3"/>
      <c r="FM101" s="3"/>
      <c r="FN101" s="3"/>
      <c r="FO101" s="3"/>
      <c r="FP101" s="3"/>
      <c r="FQ101" s="3"/>
      <c r="FR101" s="3"/>
      <c r="FS101" s="3"/>
      <c r="FT101" s="3"/>
      <c r="FU101" s="3"/>
    </row>
    <row r="102" spans="5:177" x14ac:dyDescent="0.25">
      <c r="E102" s="11" t="s">
        <v>74</v>
      </c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  <c r="Y102" s="9"/>
      <c r="Z102" s="9"/>
      <c r="AA102" s="9"/>
      <c r="AB102" s="9"/>
      <c r="AC102" s="9"/>
      <c r="AD102" s="9"/>
      <c r="AE102" s="9"/>
      <c r="AF102" s="9"/>
      <c r="AG102" s="9"/>
      <c r="AH102" s="9"/>
      <c r="AI102" s="9"/>
      <c r="AJ102" s="9"/>
      <c r="AK102" s="9"/>
      <c r="AL102" s="9"/>
      <c r="AM102" s="9"/>
      <c r="AN102" s="9"/>
      <c r="AO102" s="9"/>
      <c r="AP102" s="9"/>
      <c r="AQ102" s="9"/>
      <c r="AR102" s="9"/>
      <c r="AS102" s="9"/>
      <c r="AT102" s="9"/>
      <c r="AU102" s="9"/>
      <c r="AV102" s="9"/>
      <c r="AW102" s="9"/>
      <c r="AX102" s="9"/>
      <c r="AY102" s="9"/>
      <c r="AZ102" s="9"/>
      <c r="BA102" s="9"/>
      <c r="BB102" s="9"/>
      <c r="BC102" s="9"/>
      <c r="BD102" s="9"/>
      <c r="BE102" s="9"/>
      <c r="BF102" s="9"/>
      <c r="BG102" s="9"/>
      <c r="BH102" s="9"/>
      <c r="BI102" s="9"/>
      <c r="BJ102" s="9"/>
      <c r="BK102" s="9"/>
      <c r="BL102" s="9"/>
      <c r="BM102" s="9"/>
      <c r="BN102" s="9"/>
      <c r="BO102" s="9"/>
      <c r="BP102" s="9"/>
      <c r="BQ102" s="9"/>
      <c r="BR102" s="9"/>
      <c r="BS102" s="9"/>
      <c r="BT102" s="9"/>
      <c r="BU102" s="9"/>
      <c r="BV102" s="9"/>
      <c r="BW102" s="9"/>
      <c r="BX102" s="9"/>
      <c r="BY102" s="9"/>
      <c r="BZ102" s="9"/>
      <c r="CA102" s="9"/>
      <c r="CB102" s="3"/>
      <c r="CC102" s="3"/>
      <c r="CD102" s="3"/>
      <c r="CE102" s="3"/>
      <c r="CF102" s="3"/>
      <c r="CG102" s="3"/>
      <c r="CH102" s="3"/>
      <c r="CI102" s="3"/>
      <c r="CJ102" s="3"/>
      <c r="CK102" s="3"/>
      <c r="CL102" s="3"/>
      <c r="CM102" s="3"/>
      <c r="CN102" s="3"/>
      <c r="CO102" s="3"/>
      <c r="CP102" s="3"/>
      <c r="CQ102" s="3"/>
      <c r="CR102" s="3"/>
      <c r="CS102" s="3"/>
      <c r="CT102" s="3"/>
      <c r="CU102" s="3"/>
      <c r="CV102" s="3"/>
      <c r="CW102" s="3"/>
      <c r="CX102" s="3"/>
      <c r="CY102" s="3"/>
      <c r="CZ102" s="3"/>
      <c r="DA102" s="3"/>
      <c r="DB102" s="3"/>
      <c r="DC102" s="3"/>
      <c r="DD102" s="3"/>
      <c r="DE102" s="3"/>
      <c r="DF102" s="3"/>
      <c r="DG102" s="3"/>
      <c r="DH102" s="3"/>
      <c r="DI102" s="3"/>
      <c r="DJ102" s="3"/>
      <c r="DK102" s="3"/>
      <c r="DL102" s="3"/>
      <c r="DM102" s="3"/>
      <c r="DN102" s="3"/>
      <c r="DO102" s="3"/>
      <c r="DP102" s="3"/>
      <c r="DQ102" s="3"/>
      <c r="DR102" s="3"/>
      <c r="DS102" s="3"/>
      <c r="DT102" s="3"/>
      <c r="DU102" s="3"/>
      <c r="DV102" s="3"/>
      <c r="DW102" s="3"/>
      <c r="DX102" s="3"/>
      <c r="DY102" s="3"/>
      <c r="DZ102" s="3"/>
      <c r="EA102" s="3"/>
      <c r="EB102" s="3"/>
      <c r="EC102" s="3"/>
      <c r="ED102" s="3"/>
      <c r="EE102" s="3"/>
      <c r="EF102" s="3"/>
      <c r="EG102" s="3"/>
      <c r="EH102" s="3"/>
      <c r="EI102" s="3"/>
      <c r="EJ102" s="3"/>
      <c r="EK102" s="3"/>
      <c r="EL102" s="3"/>
      <c r="EM102" s="3"/>
      <c r="EN102" s="3"/>
      <c r="EO102" s="3"/>
      <c r="EP102" s="3"/>
      <c r="EQ102" s="3"/>
      <c r="ER102" s="3"/>
      <c r="ES102" s="3"/>
      <c r="ET102" s="3"/>
      <c r="EU102" s="3"/>
      <c r="EV102" s="3"/>
      <c r="EW102" s="3"/>
      <c r="EX102" s="3"/>
      <c r="EY102" s="3"/>
      <c r="EZ102" s="3"/>
      <c r="FA102" s="3"/>
      <c r="FB102" s="3"/>
      <c r="FC102" s="3"/>
      <c r="FD102" s="3"/>
      <c r="FE102" s="3"/>
      <c r="FF102" s="3"/>
      <c r="FG102" s="3"/>
      <c r="FH102" s="3"/>
      <c r="FI102" s="3"/>
      <c r="FJ102" s="3"/>
      <c r="FK102" s="3"/>
      <c r="FL102" s="3"/>
      <c r="FM102" s="3"/>
      <c r="FN102" s="3"/>
      <c r="FO102" s="3"/>
      <c r="FP102" s="3"/>
      <c r="FQ102" s="3"/>
      <c r="FR102" s="3"/>
      <c r="FS102" s="3"/>
      <c r="FT102" s="3"/>
      <c r="FU102" s="3"/>
    </row>
    <row r="104" spans="5:177" x14ac:dyDescent="0.25">
      <c r="E104" s="2" t="s">
        <v>2</v>
      </c>
      <c r="BK104" s="2" t="s">
        <v>3</v>
      </c>
      <c r="BQ104" s="3"/>
      <c r="BX104" s="3"/>
    </row>
    <row r="105" spans="5:177" s="3" customFormat="1" x14ac:dyDescent="0.25"/>
    <row r="106" spans="5:177" s="3" customFormat="1" x14ac:dyDescent="0.25"/>
    <row r="107" spans="5:177" s="3" customFormat="1" x14ac:dyDescent="0.25"/>
    <row r="108" spans="5:177" s="3" customFormat="1" x14ac:dyDescent="0.25"/>
    <row r="109" spans="5:177" s="3" customFormat="1" x14ac:dyDescent="0.25"/>
    <row r="110" spans="5:177" s="3" customFormat="1" x14ac:dyDescent="0.25"/>
    <row r="111" spans="5:177" s="3" customFormat="1" x14ac:dyDescent="0.25"/>
    <row r="112" spans="5:177" s="3" customFormat="1" x14ac:dyDescent="0.25"/>
    <row r="113" s="3" customFormat="1" x14ac:dyDescent="0.25"/>
    <row r="114" s="3" customFormat="1" x14ac:dyDescent="0.25"/>
    <row r="115" s="3" customFormat="1" x14ac:dyDescent="0.25"/>
    <row r="116" s="3" customFormat="1" x14ac:dyDescent="0.25"/>
    <row r="117" s="3" customFormat="1" x14ac:dyDescent="0.25"/>
    <row r="118" s="3" customFormat="1" x14ac:dyDescent="0.25"/>
    <row r="119" s="3" customFormat="1" x14ac:dyDescent="0.25"/>
    <row r="120" s="3" customFormat="1" x14ac:dyDescent="0.25"/>
    <row r="121" s="3" customFormat="1" x14ac:dyDescent="0.25"/>
    <row r="122" s="3" customFormat="1" x14ac:dyDescent="0.25"/>
    <row r="123" s="3" customFormat="1" x14ac:dyDescent="0.25"/>
    <row r="124" s="3" customFormat="1" x14ac:dyDescent="0.25"/>
    <row r="125" s="3" customFormat="1" x14ac:dyDescent="0.25"/>
    <row r="126" s="3" customFormat="1" x14ac:dyDescent="0.25"/>
    <row r="127" s="3" customFormat="1" x14ac:dyDescent="0.25"/>
    <row r="128" s="3" customFormat="1" x14ac:dyDescent="0.25"/>
    <row r="129" spans="5:5" s="3" customFormat="1" x14ac:dyDescent="0.25"/>
    <row r="130" spans="5:5" s="3" customFormat="1" x14ac:dyDescent="0.25"/>
    <row r="131" spans="5:5" s="3" customFormat="1" x14ac:dyDescent="0.25"/>
    <row r="132" spans="5:5" s="3" customFormat="1" x14ac:dyDescent="0.25"/>
    <row r="133" spans="5:5" s="3" customFormat="1" x14ac:dyDescent="0.25"/>
    <row r="134" spans="5:5" s="3" customFormat="1" x14ac:dyDescent="0.25"/>
    <row r="135" spans="5:5" s="3" customFormat="1" x14ac:dyDescent="0.25"/>
    <row r="136" spans="5:5" s="3" customFormat="1" x14ac:dyDescent="0.25"/>
    <row r="137" spans="5:5" s="3" customFormat="1" x14ac:dyDescent="0.25"/>
    <row r="138" spans="5:5" s="3" customFormat="1" x14ac:dyDescent="0.25"/>
    <row r="139" spans="5:5" s="3" customFormat="1" x14ac:dyDescent="0.25"/>
    <row r="140" spans="5:5" s="3" customFormat="1" x14ac:dyDescent="0.25"/>
    <row r="141" spans="5:5" s="3" customFormat="1" x14ac:dyDescent="0.25">
      <c r="E141" s="1" t="s">
        <v>628</v>
      </c>
    </row>
    <row r="142" spans="5:5" s="3" customFormat="1" x14ac:dyDescent="0.25"/>
    <row r="143" spans="5:5" s="3" customFormat="1" x14ac:dyDescent="0.25"/>
    <row r="144" spans="5:5" s="3" customFormat="1" x14ac:dyDescent="0.25"/>
    <row r="145" s="3" customFormat="1" x14ac:dyDescent="0.25"/>
    <row r="146" s="3" customFormat="1" x14ac:dyDescent="0.25"/>
    <row r="147" s="3" customFormat="1" x14ac:dyDescent="0.25"/>
    <row r="148" s="3" customFormat="1" x14ac:dyDescent="0.25"/>
    <row r="149" s="3" customFormat="1" x14ac:dyDescent="0.25"/>
    <row r="150" s="3" customFormat="1" x14ac:dyDescent="0.25"/>
    <row r="151" s="3" customFormat="1" x14ac:dyDescent="0.25"/>
    <row r="152" s="3" customFormat="1" x14ac:dyDescent="0.25"/>
    <row r="153" s="3" customFormat="1" x14ac:dyDescent="0.25"/>
    <row r="154" s="3" customFormat="1" x14ac:dyDescent="0.25"/>
    <row r="155" s="3" customFormat="1" x14ac:dyDescent="0.25"/>
    <row r="156" s="3" customFormat="1" x14ac:dyDescent="0.25"/>
    <row r="157" s="3" customFormat="1" x14ac:dyDescent="0.25"/>
    <row r="158" s="3" customFormat="1" x14ac:dyDescent="0.25"/>
    <row r="159" s="3" customFormat="1" x14ac:dyDescent="0.25"/>
    <row r="160" s="3" customFormat="1" x14ac:dyDescent="0.25"/>
    <row r="161" spans="3:5" s="3" customFormat="1" x14ac:dyDescent="0.25"/>
    <row r="162" spans="3:5" s="3" customFormat="1" x14ac:dyDescent="0.25"/>
    <row r="163" spans="3:5" s="3" customFormat="1" x14ac:dyDescent="0.25"/>
    <row r="164" spans="3:5" s="3" customFormat="1" x14ac:dyDescent="0.25"/>
    <row r="165" spans="3:5" s="3" customFormat="1" x14ac:dyDescent="0.25"/>
    <row r="166" spans="3:5" s="3" customFormat="1" x14ac:dyDescent="0.25"/>
    <row r="167" spans="3:5" s="3" customFormat="1" x14ac:dyDescent="0.25"/>
    <row r="168" spans="3:5" s="3" customFormat="1" x14ac:dyDescent="0.25"/>
    <row r="169" spans="3:5" s="3" customFormat="1" x14ac:dyDescent="0.25"/>
    <row r="170" spans="3:5" s="3" customFormat="1" x14ac:dyDescent="0.25"/>
    <row r="171" spans="3:5" s="3" customFormat="1" x14ac:dyDescent="0.25"/>
    <row r="172" spans="3:5" s="3" customFormat="1" x14ac:dyDescent="0.25"/>
    <row r="173" spans="3:5" s="3" customFormat="1" x14ac:dyDescent="0.25"/>
    <row r="174" spans="3:5" s="3" customFormat="1" x14ac:dyDescent="0.25">
      <c r="C174" s="12">
        <v>0</v>
      </c>
      <c r="E174" s="1" t="s">
        <v>633</v>
      </c>
    </row>
    <row r="175" spans="3:5" s="3" customFormat="1" x14ac:dyDescent="0.25">
      <c r="E175" s="3" t="s">
        <v>139</v>
      </c>
    </row>
    <row r="176" spans="3:5" s="3" customFormat="1" x14ac:dyDescent="0.25"/>
    <row r="177" spans="5:5" s="3" customFormat="1" x14ac:dyDescent="0.25">
      <c r="E177" s="13" t="s">
        <v>634</v>
      </c>
    </row>
    <row r="178" spans="5:5" s="3" customFormat="1" x14ac:dyDescent="0.25">
      <c r="E178" t="s">
        <v>635</v>
      </c>
    </row>
    <row r="179" spans="5:5" s="3" customFormat="1" x14ac:dyDescent="0.25">
      <c r="E179"/>
    </row>
    <row r="180" spans="5:5" s="3" customFormat="1" x14ac:dyDescent="0.25"/>
    <row r="181" spans="5:5" s="3" customFormat="1" x14ac:dyDescent="0.25"/>
    <row r="182" spans="5:5" s="3" customFormat="1" x14ac:dyDescent="0.25"/>
    <row r="183" spans="5:5" s="3" customFormat="1" x14ac:dyDescent="0.25"/>
    <row r="184" spans="5:5" s="3" customFormat="1" x14ac:dyDescent="0.25"/>
    <row r="185" spans="5:5" s="3" customFormat="1" x14ac:dyDescent="0.25"/>
    <row r="186" spans="5:5" s="3" customFormat="1" x14ac:dyDescent="0.25"/>
    <row r="187" spans="5:5" s="3" customFormat="1" x14ac:dyDescent="0.25"/>
    <row r="188" spans="5:5" s="3" customFormat="1" x14ac:dyDescent="0.25"/>
    <row r="189" spans="5:5" s="3" customFormat="1" x14ac:dyDescent="0.25"/>
    <row r="190" spans="5:5" s="3" customFormat="1" x14ac:dyDescent="0.25"/>
    <row r="191" spans="5:5" s="3" customFormat="1" x14ac:dyDescent="0.25"/>
    <row r="192" spans="5:5" s="3" customFormat="1" x14ac:dyDescent="0.25"/>
    <row r="193" spans="5:5" s="3" customFormat="1" x14ac:dyDescent="0.25">
      <c r="E193"/>
    </row>
    <row r="194" spans="5:5" s="3" customFormat="1" x14ac:dyDescent="0.25"/>
    <row r="195" spans="5:5" s="3" customFormat="1" x14ac:dyDescent="0.25"/>
    <row r="196" spans="5:5" s="3" customFormat="1" x14ac:dyDescent="0.25"/>
    <row r="197" spans="5:5" s="3" customFormat="1" x14ac:dyDescent="0.25"/>
    <row r="198" spans="5:5" s="3" customFormat="1" x14ac:dyDescent="0.25"/>
    <row r="199" spans="5:5" s="3" customFormat="1" x14ac:dyDescent="0.25"/>
    <row r="200" spans="5:5" s="3" customFormat="1" x14ac:dyDescent="0.25"/>
    <row r="201" spans="5:5" s="3" customFormat="1" x14ac:dyDescent="0.25"/>
    <row r="202" spans="5:5" s="3" customFormat="1" x14ac:dyDescent="0.25"/>
    <row r="203" spans="5:5" s="3" customFormat="1" x14ac:dyDescent="0.25"/>
    <row r="204" spans="5:5" s="3" customFormat="1" x14ac:dyDescent="0.25"/>
    <row r="205" spans="5:5" s="3" customFormat="1" x14ac:dyDescent="0.25"/>
    <row r="206" spans="5:5" s="3" customFormat="1" x14ac:dyDescent="0.25">
      <c r="E206" s="3" t="s">
        <v>122</v>
      </c>
    </row>
    <row r="207" spans="5:5" s="3" customFormat="1" x14ac:dyDescent="0.25">
      <c r="E207" s="20" t="s">
        <v>636</v>
      </c>
    </row>
    <row r="208" spans="5:5" s="3" customFormat="1" x14ac:dyDescent="0.25"/>
    <row r="209" spans="5:35" s="3" customFormat="1" x14ac:dyDescent="0.25">
      <c r="E209" s="3" t="s">
        <v>39</v>
      </c>
      <c r="U209" s="5" t="s">
        <v>42</v>
      </c>
      <c r="AI209" s="3" t="s">
        <v>45</v>
      </c>
    </row>
    <row r="210" spans="5:35" s="3" customFormat="1" x14ac:dyDescent="0.25">
      <c r="E210" s="3" t="s">
        <v>40</v>
      </c>
      <c r="U210" s="5" t="s">
        <v>43</v>
      </c>
      <c r="AI210" s="3" t="s">
        <v>46</v>
      </c>
    </row>
    <row r="211" spans="5:35" s="3" customFormat="1" x14ac:dyDescent="0.25">
      <c r="E211" s="3" t="s">
        <v>41</v>
      </c>
      <c r="U211" s="5" t="s">
        <v>44</v>
      </c>
      <c r="AI211" s="3" t="s">
        <v>47</v>
      </c>
    </row>
    <row r="212" spans="5:35" s="3" customFormat="1" x14ac:dyDescent="0.25"/>
    <row r="213" spans="5:35" s="3" customFormat="1" x14ac:dyDescent="0.25">
      <c r="E213" s="6" t="s">
        <v>0</v>
      </c>
      <c r="F213" s="7"/>
      <c r="G213" s="7"/>
      <c r="H213" s="7"/>
      <c r="I213" s="7"/>
      <c r="J213" s="7"/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  <c r="AA213" s="7"/>
      <c r="AB213" s="7"/>
      <c r="AC213" s="7"/>
      <c r="AD213" s="7"/>
      <c r="AE213" s="7"/>
    </row>
    <row r="214" spans="5:35" s="3" customFormat="1" x14ac:dyDescent="0.25">
      <c r="E214" s="6" t="s">
        <v>78</v>
      </c>
      <c r="F214" s="7"/>
      <c r="G214" s="7"/>
      <c r="H214" s="7"/>
      <c r="I214" s="7"/>
      <c r="J214" s="7"/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  <c r="AA214" s="7"/>
      <c r="AB214" s="7"/>
      <c r="AC214" s="7"/>
      <c r="AD214" s="7"/>
      <c r="AE214" s="7"/>
    </row>
    <row r="215" spans="5:35" s="3" customFormat="1" x14ac:dyDescent="0.25">
      <c r="E215" s="6" t="s">
        <v>638</v>
      </c>
      <c r="F215" s="7"/>
      <c r="G215" s="7"/>
      <c r="H215" s="7"/>
      <c r="I215" s="7"/>
      <c r="J215" s="7"/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  <c r="AA215" s="7"/>
      <c r="AB215" s="7"/>
      <c r="AC215" s="7"/>
      <c r="AD215" s="7"/>
      <c r="AE215" s="7"/>
    </row>
    <row r="216" spans="5:35" s="3" customFormat="1" x14ac:dyDescent="0.25">
      <c r="E216" s="6" t="s">
        <v>137</v>
      </c>
      <c r="F216" s="7"/>
      <c r="G216" s="7"/>
      <c r="H216" s="7"/>
      <c r="I216" s="7"/>
      <c r="J216" s="7"/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  <c r="AA216" s="7"/>
      <c r="AB216" s="7"/>
      <c r="AC216" s="7"/>
      <c r="AD216" s="7"/>
      <c r="AE216" s="7"/>
    </row>
    <row r="217" spans="5:35" s="3" customFormat="1" x14ac:dyDescent="0.25">
      <c r="E217" s="6" t="s">
        <v>114</v>
      </c>
      <c r="F217" s="7"/>
      <c r="G217" s="7"/>
      <c r="H217" s="7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  <c r="AA217" s="7"/>
      <c r="AB217" s="7"/>
      <c r="AC217" s="7"/>
      <c r="AD217" s="7"/>
      <c r="AE217" s="7"/>
    </row>
    <row r="218" spans="5:35" s="3" customFormat="1" x14ac:dyDescent="0.25">
      <c r="E218" s="6" t="s">
        <v>149</v>
      </c>
      <c r="F218" s="7"/>
      <c r="G218" s="7"/>
      <c r="H218" s="7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  <c r="AA218" s="7"/>
      <c r="AB218" s="7"/>
      <c r="AC218" s="7"/>
      <c r="AD218" s="7"/>
      <c r="AE218" s="7"/>
    </row>
    <row r="219" spans="5:35" s="3" customFormat="1" x14ac:dyDescent="0.25">
      <c r="E219" s="6" t="s">
        <v>16</v>
      </c>
      <c r="F219" s="7"/>
      <c r="G219" s="7"/>
      <c r="H219" s="7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  <c r="AA219" s="7"/>
      <c r="AB219" s="7"/>
      <c r="AC219" s="7"/>
      <c r="AD219" s="7"/>
      <c r="AE219" s="7"/>
    </row>
    <row r="220" spans="5:35" s="3" customFormat="1" x14ac:dyDescent="0.25">
      <c r="E220" s="6" t="s">
        <v>17</v>
      </c>
      <c r="F220" s="7"/>
      <c r="G220" s="7"/>
      <c r="H220" s="7"/>
      <c r="I220" s="7"/>
      <c r="J220" s="7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  <c r="AA220" s="7"/>
      <c r="AB220" s="7"/>
      <c r="AC220" s="7"/>
      <c r="AD220" s="7"/>
      <c r="AE220" s="7"/>
    </row>
    <row r="221" spans="5:35" s="3" customFormat="1" x14ac:dyDescent="0.25">
      <c r="E221" s="6" t="s">
        <v>645</v>
      </c>
      <c r="F221" s="7"/>
      <c r="G221" s="7"/>
      <c r="H221" s="7"/>
      <c r="I221" s="7"/>
      <c r="J221" s="7"/>
      <c r="K221" s="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  <c r="AA221" s="7"/>
      <c r="AB221" s="7"/>
      <c r="AC221" s="7"/>
      <c r="AD221" s="7"/>
      <c r="AE221" s="7"/>
    </row>
    <row r="222" spans="5:35" s="3" customFormat="1" x14ac:dyDescent="0.25">
      <c r="E222" s="6" t="s">
        <v>31</v>
      </c>
      <c r="F222" s="7"/>
      <c r="G222" s="7"/>
      <c r="H222" s="7"/>
      <c r="I222" s="7"/>
      <c r="J222" s="7"/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  <c r="AA222" s="7"/>
      <c r="AB222" s="7"/>
      <c r="AC222" s="7"/>
      <c r="AD222" s="7"/>
      <c r="AE222" s="7"/>
    </row>
    <row r="223" spans="5:35" s="3" customFormat="1" x14ac:dyDescent="0.25">
      <c r="E223" s="6" t="s">
        <v>639</v>
      </c>
      <c r="F223" s="7"/>
      <c r="G223" s="7"/>
      <c r="H223" s="7"/>
      <c r="I223" s="7"/>
      <c r="J223" s="7"/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  <c r="AA223" s="7"/>
      <c r="AB223" s="7"/>
      <c r="AC223" s="7"/>
      <c r="AD223" s="7"/>
      <c r="AE223" s="7"/>
    </row>
    <row r="224" spans="5:35" s="3" customFormat="1" x14ac:dyDescent="0.25">
      <c r="E224" s="6" t="s">
        <v>152</v>
      </c>
      <c r="F224" s="7"/>
      <c r="G224" s="7"/>
      <c r="H224" s="7"/>
      <c r="I224" s="7"/>
      <c r="J224" s="7"/>
      <c r="K224" s="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  <c r="AA224" s="7"/>
      <c r="AB224" s="7"/>
      <c r="AC224" s="7"/>
      <c r="AD224" s="7"/>
      <c r="AE224" s="7"/>
    </row>
    <row r="225" spans="5:31" s="3" customFormat="1" x14ac:dyDescent="0.25">
      <c r="E225" s="6" t="s">
        <v>640</v>
      </c>
      <c r="F225" s="7"/>
      <c r="G225" s="7"/>
      <c r="H225" s="7"/>
      <c r="I225" s="7"/>
      <c r="J225" s="7"/>
      <c r="K225" s="7"/>
      <c r="L225" s="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  <c r="AA225" s="7"/>
      <c r="AB225" s="7"/>
      <c r="AC225" s="7"/>
      <c r="AD225" s="7"/>
      <c r="AE225" s="7"/>
    </row>
    <row r="226" spans="5:31" s="3" customFormat="1" x14ac:dyDescent="0.25">
      <c r="E226" s="6" t="s">
        <v>153</v>
      </c>
      <c r="F226" s="7"/>
      <c r="G226" s="7"/>
      <c r="H226" s="7"/>
      <c r="I226" s="7"/>
      <c r="J226" s="7"/>
      <c r="K226" s="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  <c r="AA226" s="7"/>
      <c r="AB226" s="7"/>
      <c r="AC226" s="7"/>
      <c r="AD226" s="7"/>
      <c r="AE226" s="7"/>
    </row>
    <row r="227" spans="5:31" s="3" customFormat="1" x14ac:dyDescent="0.25">
      <c r="E227" s="6" t="s">
        <v>641</v>
      </c>
      <c r="F227" s="7"/>
      <c r="G227" s="7"/>
      <c r="H227" s="7"/>
      <c r="I227" s="7"/>
      <c r="J227" s="7"/>
      <c r="K227" s="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  <c r="AA227" s="7"/>
      <c r="AB227" s="7"/>
      <c r="AC227" s="7"/>
      <c r="AD227" s="7"/>
      <c r="AE227" s="7"/>
    </row>
    <row r="228" spans="5:31" s="3" customFormat="1" x14ac:dyDescent="0.25">
      <c r="E228" s="6" t="s">
        <v>642</v>
      </c>
      <c r="F228" s="7"/>
      <c r="G228" s="7"/>
      <c r="H228" s="7"/>
      <c r="I228" s="7"/>
      <c r="J228" s="7"/>
      <c r="K228" s="7"/>
      <c r="L228" s="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  <c r="AA228" s="7"/>
      <c r="AB228" s="7"/>
      <c r="AC228" s="7"/>
      <c r="AD228" s="7"/>
      <c r="AE228" s="7"/>
    </row>
    <row r="229" spans="5:31" s="3" customFormat="1" x14ac:dyDescent="0.25">
      <c r="E229" s="6" t="s">
        <v>643</v>
      </c>
      <c r="F229" s="7"/>
      <c r="G229" s="7"/>
      <c r="H229" s="7"/>
      <c r="I229" s="7"/>
      <c r="J229" s="7"/>
      <c r="K229" s="7"/>
      <c r="L229" s="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  <c r="AA229" s="7"/>
      <c r="AB229" s="7"/>
      <c r="AC229" s="7"/>
      <c r="AD229" s="7"/>
      <c r="AE229" s="7"/>
    </row>
    <row r="230" spans="5:31" s="3" customFormat="1" x14ac:dyDescent="0.25">
      <c r="E230" s="6" t="s">
        <v>82</v>
      </c>
      <c r="F230" s="7"/>
      <c r="G230" s="7"/>
      <c r="H230" s="7"/>
      <c r="I230" s="7"/>
      <c r="J230" s="7"/>
      <c r="K230" s="7"/>
      <c r="L230" s="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  <c r="AA230" s="7"/>
      <c r="AB230" s="7"/>
      <c r="AC230" s="7"/>
      <c r="AD230" s="7"/>
      <c r="AE230" s="7"/>
    </row>
    <row r="231" spans="5:31" s="3" customFormat="1" x14ac:dyDescent="0.25">
      <c r="E231" s="6" t="s">
        <v>23</v>
      </c>
      <c r="F231" s="7"/>
      <c r="G231" s="7"/>
      <c r="H231" s="7"/>
      <c r="I231" s="7"/>
      <c r="J231" s="7"/>
      <c r="K231" s="7"/>
      <c r="L231" s="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  <c r="AA231" s="7"/>
      <c r="AB231" s="7"/>
      <c r="AC231" s="7"/>
      <c r="AD231" s="7"/>
      <c r="AE231" s="7"/>
    </row>
    <row r="232" spans="5:31" s="3" customFormat="1" x14ac:dyDescent="0.25">
      <c r="E232" s="6" t="s">
        <v>27</v>
      </c>
      <c r="F232" s="7"/>
      <c r="G232" s="7"/>
      <c r="H232" s="7"/>
      <c r="I232" s="7"/>
      <c r="J232" s="7"/>
      <c r="K232" s="7"/>
      <c r="L232" s="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  <c r="AA232" s="7"/>
      <c r="AB232" s="7"/>
      <c r="AC232" s="7"/>
      <c r="AD232" s="7"/>
      <c r="AE232" s="7"/>
    </row>
    <row r="233" spans="5:31" s="3" customFormat="1" x14ac:dyDescent="0.25">
      <c r="E233" s="6" t="s">
        <v>28</v>
      </c>
      <c r="F233" s="7"/>
      <c r="G233" s="7"/>
      <c r="H233" s="7"/>
      <c r="I233" s="7"/>
      <c r="J233" s="7"/>
      <c r="K233" s="7"/>
      <c r="L233" s="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  <c r="AA233" s="7"/>
      <c r="AB233" s="7"/>
      <c r="AC233" s="7"/>
      <c r="AD233" s="7"/>
      <c r="AE233" s="7"/>
    </row>
    <row r="234" spans="5:31" s="3" customFormat="1" x14ac:dyDescent="0.25">
      <c r="E234" s="6" t="s">
        <v>18</v>
      </c>
      <c r="F234" s="7"/>
      <c r="G234" s="7"/>
      <c r="H234" s="7"/>
      <c r="I234" s="7"/>
      <c r="J234" s="7"/>
      <c r="K234" s="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  <c r="AA234" s="7"/>
      <c r="AB234" s="7"/>
      <c r="AC234" s="7"/>
      <c r="AD234" s="7"/>
      <c r="AE234" s="7"/>
    </row>
    <row r="235" spans="5:31" s="3" customFormat="1" x14ac:dyDescent="0.25">
      <c r="E235" s="6" t="s">
        <v>33</v>
      </c>
      <c r="F235" s="7"/>
      <c r="G235" s="7"/>
      <c r="H235" s="7"/>
      <c r="I235" s="7"/>
      <c r="J235" s="7"/>
      <c r="K235" s="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  <c r="AA235" s="7"/>
      <c r="AB235" s="7"/>
      <c r="AC235" s="7"/>
      <c r="AD235" s="7"/>
      <c r="AE235" s="7"/>
    </row>
    <row r="236" spans="5:31" s="3" customFormat="1" x14ac:dyDescent="0.25">
      <c r="E236" s="6" t="s">
        <v>32</v>
      </c>
      <c r="F236" s="7"/>
      <c r="G236" s="7"/>
      <c r="H236" s="7"/>
      <c r="I236" s="7"/>
      <c r="J236" s="7"/>
      <c r="K236" s="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  <c r="AA236" s="7"/>
      <c r="AB236" s="7"/>
      <c r="AC236" s="7"/>
      <c r="AD236" s="7"/>
      <c r="AE236" s="7"/>
    </row>
    <row r="237" spans="5:31" s="3" customFormat="1" x14ac:dyDescent="0.25">
      <c r="E237" s="6" t="s">
        <v>35</v>
      </c>
      <c r="F237" s="7"/>
      <c r="G237" s="7"/>
      <c r="H237" s="7"/>
      <c r="I237" s="7"/>
      <c r="J237" s="7"/>
      <c r="K237" s="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  <c r="AA237" s="7"/>
      <c r="AB237" s="7"/>
      <c r="AC237" s="7"/>
      <c r="AD237" s="7"/>
      <c r="AE237" s="7"/>
    </row>
    <row r="238" spans="5:31" s="3" customFormat="1" x14ac:dyDescent="0.25">
      <c r="E238" s="6" t="s">
        <v>34</v>
      </c>
      <c r="F238" s="7"/>
      <c r="G238" s="7"/>
      <c r="H238" s="7"/>
      <c r="I238" s="7"/>
      <c r="J238" s="7"/>
      <c r="K238" s="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  <c r="AA238" s="7"/>
      <c r="AB238" s="7"/>
      <c r="AC238" s="7"/>
      <c r="AD238" s="7"/>
      <c r="AE238" s="7"/>
    </row>
    <row r="239" spans="5:31" s="3" customFormat="1" x14ac:dyDescent="0.25">
      <c r="E239" s="6" t="s">
        <v>637</v>
      </c>
      <c r="F239" s="7"/>
      <c r="G239" s="7"/>
      <c r="H239" s="7"/>
      <c r="I239" s="7"/>
      <c r="J239" s="7"/>
      <c r="K239" s="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  <c r="AA239" s="7"/>
      <c r="AB239" s="7"/>
      <c r="AC239" s="7"/>
      <c r="AD239" s="7"/>
      <c r="AE239" s="7"/>
    </row>
    <row r="240" spans="5:31" s="3" customFormat="1" x14ac:dyDescent="0.25">
      <c r="E240" s="10" t="s">
        <v>94</v>
      </c>
      <c r="F240" s="7"/>
      <c r="G240" s="7"/>
      <c r="H240" s="7"/>
      <c r="I240" s="7"/>
      <c r="J240" s="7"/>
      <c r="K240" s="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  <c r="AA240" s="7"/>
      <c r="AB240" s="7"/>
      <c r="AC240" s="7"/>
      <c r="AD240" s="7"/>
      <c r="AE240" s="7"/>
    </row>
    <row r="241" spans="5:27" s="3" customFormat="1" x14ac:dyDescent="0.25"/>
    <row r="242" spans="5:27" s="3" customFormat="1" x14ac:dyDescent="0.25">
      <c r="E242" s="8" t="s">
        <v>6</v>
      </c>
      <c r="F242" s="9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  <c r="Y242" s="9"/>
      <c r="Z242" s="9"/>
      <c r="AA242" s="9"/>
    </row>
    <row r="243" spans="5:27" s="3" customFormat="1" x14ac:dyDescent="0.25">
      <c r="E243" s="8"/>
      <c r="F243" s="9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  <c r="Y243" s="9"/>
      <c r="Z243" s="9"/>
      <c r="AA243" s="9"/>
    </row>
    <row r="244" spans="5:27" s="3" customFormat="1" x14ac:dyDescent="0.25">
      <c r="E244" s="8" t="s">
        <v>136</v>
      </c>
      <c r="F244" s="9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  <c r="Y244" s="9"/>
      <c r="Z244" s="9"/>
      <c r="AA244" s="9"/>
    </row>
    <row r="245" spans="5:27" s="3" customFormat="1" x14ac:dyDescent="0.25">
      <c r="E245" s="8" t="s">
        <v>7</v>
      </c>
      <c r="F245" s="9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  <c r="Y245" s="9"/>
      <c r="Z245" s="9"/>
      <c r="AA245" s="9"/>
    </row>
    <row r="246" spans="5:27" s="3" customFormat="1" x14ac:dyDescent="0.25">
      <c r="E246" s="8" t="s">
        <v>646</v>
      </c>
      <c r="F246" s="9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  <c r="Y246" s="9"/>
      <c r="Z246" s="9"/>
      <c r="AA246" s="9"/>
    </row>
    <row r="247" spans="5:27" s="3" customFormat="1" x14ac:dyDescent="0.25">
      <c r="E247" s="11" t="s">
        <v>647</v>
      </c>
      <c r="F247" s="9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  <c r="Y247" s="9"/>
      <c r="Z247" s="9"/>
      <c r="AA247" s="9"/>
    </row>
    <row r="248" spans="5:27" s="3" customFormat="1" x14ac:dyDescent="0.25">
      <c r="E248" s="11" t="s">
        <v>648</v>
      </c>
      <c r="F248" s="9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  <c r="Y248" s="9"/>
      <c r="Z248" s="9"/>
      <c r="AA248" s="9"/>
    </row>
    <row r="249" spans="5:27" s="3" customFormat="1" x14ac:dyDescent="0.25">
      <c r="E249" s="8" t="s">
        <v>644</v>
      </c>
      <c r="F249" s="9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  <c r="Y249" s="9"/>
      <c r="Z249" s="9"/>
      <c r="AA249" s="9"/>
    </row>
    <row r="250" spans="5:27" s="3" customFormat="1" x14ac:dyDescent="0.25">
      <c r="E250" s="8"/>
      <c r="F250" s="9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  <c r="Y250" s="9"/>
      <c r="Z250" s="9"/>
      <c r="AA250" s="9"/>
    </row>
    <row r="251" spans="5:27" s="3" customFormat="1" x14ac:dyDescent="0.25">
      <c r="E251" s="8" t="s">
        <v>13</v>
      </c>
      <c r="F251" s="9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  <c r="Y251" s="9"/>
      <c r="Z251" s="9"/>
      <c r="AA251" s="9"/>
    </row>
    <row r="252" spans="5:27" s="3" customFormat="1" x14ac:dyDescent="0.25">
      <c r="E252" s="8" t="s">
        <v>8</v>
      </c>
      <c r="F252" s="9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  <c r="Y252" s="9"/>
      <c r="Z252" s="9"/>
      <c r="AA252" s="9"/>
    </row>
    <row r="253" spans="5:27" s="3" customFormat="1" x14ac:dyDescent="0.25"/>
    <row r="254" spans="5:27" s="3" customFormat="1" x14ac:dyDescent="0.25">
      <c r="E254" s="1" t="s">
        <v>2</v>
      </c>
    </row>
    <row r="255" spans="5:27" s="3" customFormat="1" x14ac:dyDescent="0.25"/>
    <row r="256" spans="5:27" s="3" customFormat="1" x14ac:dyDescent="0.25"/>
    <row r="257" s="3" customFormat="1" x14ac:dyDescent="0.25"/>
    <row r="258" s="3" customFormat="1" x14ac:dyDescent="0.25"/>
    <row r="259" s="3" customFormat="1" x14ac:dyDescent="0.25"/>
    <row r="260" s="3" customFormat="1" x14ac:dyDescent="0.25"/>
    <row r="261" s="3" customFormat="1" x14ac:dyDescent="0.25"/>
    <row r="262" s="3" customFormat="1" x14ac:dyDescent="0.25"/>
    <row r="263" s="3" customFormat="1" x14ac:dyDescent="0.25"/>
    <row r="264" s="3" customFormat="1" x14ac:dyDescent="0.25"/>
    <row r="265" s="3" customFormat="1" x14ac:dyDescent="0.25"/>
    <row r="266" s="3" customFormat="1" x14ac:dyDescent="0.25"/>
    <row r="267" s="3" customFormat="1" x14ac:dyDescent="0.25"/>
    <row r="268" s="3" customFormat="1" x14ac:dyDescent="0.25"/>
    <row r="269" s="3" customFormat="1" x14ac:dyDescent="0.25"/>
    <row r="270" s="3" customFormat="1" x14ac:dyDescent="0.25"/>
    <row r="271" s="3" customFormat="1" x14ac:dyDescent="0.25"/>
    <row r="272" s="3" customFormat="1" x14ac:dyDescent="0.25"/>
    <row r="273" s="3" customFormat="1" x14ac:dyDescent="0.25"/>
    <row r="274" s="3" customFormat="1" x14ac:dyDescent="0.25"/>
    <row r="275" s="3" customFormat="1" x14ac:dyDescent="0.25"/>
    <row r="276" s="3" customFormat="1" x14ac:dyDescent="0.25"/>
    <row r="277" s="3" customFormat="1" x14ac:dyDescent="0.25"/>
    <row r="278" s="3" customFormat="1" x14ac:dyDescent="0.25"/>
    <row r="279" s="3" customFormat="1" x14ac:dyDescent="0.25"/>
    <row r="280" s="3" customFormat="1" x14ac:dyDescent="0.25"/>
    <row r="281" s="3" customFormat="1" x14ac:dyDescent="0.25"/>
    <row r="282" s="3" customFormat="1" x14ac:dyDescent="0.25"/>
    <row r="283" s="3" customFormat="1" x14ac:dyDescent="0.25"/>
    <row r="284" s="3" customFormat="1" x14ac:dyDescent="0.25"/>
    <row r="285" s="3" customFormat="1" x14ac:dyDescent="0.25"/>
    <row r="286" s="3" customFormat="1" x14ac:dyDescent="0.25"/>
    <row r="287" s="3" customFormat="1" x14ac:dyDescent="0.25"/>
    <row r="288" s="3" customFormat="1" x14ac:dyDescent="0.25"/>
    <row r="289" s="3" customFormat="1" x14ac:dyDescent="0.25"/>
    <row r="290" s="3" customFormat="1" x14ac:dyDescent="0.25"/>
    <row r="291" s="3" customFormat="1" x14ac:dyDescent="0.25"/>
    <row r="292" s="3" customFormat="1" x14ac:dyDescent="0.25"/>
    <row r="293" s="3" customFormat="1" x14ac:dyDescent="0.25"/>
    <row r="294" s="3" customFormat="1" x14ac:dyDescent="0.25"/>
    <row r="295" s="3" customFormat="1" x14ac:dyDescent="0.25"/>
    <row r="296" s="3" customFormat="1" x14ac:dyDescent="0.25"/>
    <row r="297" s="3" customFormat="1" x14ac:dyDescent="0.25"/>
    <row r="298" s="3" customFormat="1" x14ac:dyDescent="0.25"/>
    <row r="299" s="3" customFormat="1" x14ac:dyDescent="0.25"/>
    <row r="300" s="3" customFormat="1" x14ac:dyDescent="0.25"/>
    <row r="301" s="3" customFormat="1" x14ac:dyDescent="0.25"/>
    <row r="302" s="3" customFormat="1" x14ac:dyDescent="0.25"/>
    <row r="303" s="3" customFormat="1" x14ac:dyDescent="0.25"/>
    <row r="304" s="3" customFormat="1" x14ac:dyDescent="0.25"/>
    <row r="305" s="3" customFormat="1" x14ac:dyDescent="0.25"/>
    <row r="306" s="3" customFormat="1" x14ac:dyDescent="0.25"/>
    <row r="307" s="3" customFormat="1" x14ac:dyDescent="0.25"/>
    <row r="308" s="3" customFormat="1" x14ac:dyDescent="0.25"/>
    <row r="309" s="3" customFormat="1" x14ac:dyDescent="0.25"/>
    <row r="310" s="3" customFormat="1" x14ac:dyDescent="0.25"/>
    <row r="311" s="3" customFormat="1" x14ac:dyDescent="0.25"/>
    <row r="312" s="3" customFormat="1" x14ac:dyDescent="0.25"/>
    <row r="313" s="3" customFormat="1" x14ac:dyDescent="0.25"/>
    <row r="314" s="3" customFormat="1" x14ac:dyDescent="0.25"/>
    <row r="315" s="3" customFormat="1" x14ac:dyDescent="0.25"/>
    <row r="316" s="3" customFormat="1" x14ac:dyDescent="0.25"/>
    <row r="317" s="3" customFormat="1" x14ac:dyDescent="0.25"/>
    <row r="318" s="3" customFormat="1" x14ac:dyDescent="0.25"/>
    <row r="319" s="3" customFormat="1" x14ac:dyDescent="0.25"/>
    <row r="320" s="3" customFormat="1" x14ac:dyDescent="0.25"/>
    <row r="321" s="3" customFormat="1" x14ac:dyDescent="0.25"/>
    <row r="322" s="3" customFormat="1" x14ac:dyDescent="0.25"/>
    <row r="323" s="3" customFormat="1" x14ac:dyDescent="0.25"/>
    <row r="324" s="3" customFormat="1" x14ac:dyDescent="0.25"/>
    <row r="325" s="3" customFormat="1" x14ac:dyDescent="0.25"/>
    <row r="326" s="3" customFormat="1" x14ac:dyDescent="0.25"/>
    <row r="327" s="3" customFormat="1" x14ac:dyDescent="0.25"/>
    <row r="328" s="3" customFormat="1" x14ac:dyDescent="0.25"/>
    <row r="329" s="3" customFormat="1" x14ac:dyDescent="0.25"/>
    <row r="330" s="3" customFormat="1" x14ac:dyDescent="0.25"/>
    <row r="331" s="3" customFormat="1" x14ac:dyDescent="0.25"/>
    <row r="332" s="3" customFormat="1" x14ac:dyDescent="0.25"/>
    <row r="333" s="3" customFormat="1" x14ac:dyDescent="0.25"/>
    <row r="334" s="3" customFormat="1" x14ac:dyDescent="0.25"/>
    <row r="335" s="3" customFormat="1" x14ac:dyDescent="0.25"/>
    <row r="336" s="3" customFormat="1" x14ac:dyDescent="0.25"/>
    <row r="337" s="3" customFormat="1" x14ac:dyDescent="0.25"/>
    <row r="338" s="3" customFormat="1" x14ac:dyDescent="0.25"/>
    <row r="339" s="3" customFormat="1" x14ac:dyDescent="0.25"/>
    <row r="340" s="3" customFormat="1" x14ac:dyDescent="0.25"/>
    <row r="341" s="3" customFormat="1" x14ac:dyDescent="0.25"/>
    <row r="342" s="3" customFormat="1" x14ac:dyDescent="0.25"/>
    <row r="343" s="3" customFormat="1" x14ac:dyDescent="0.25"/>
    <row r="344" s="3" customFormat="1" x14ac:dyDescent="0.25"/>
    <row r="345" s="3" customFormat="1" x14ac:dyDescent="0.25"/>
    <row r="346" s="3" customFormat="1" x14ac:dyDescent="0.25"/>
    <row r="347" s="3" customFormat="1" x14ac:dyDescent="0.25"/>
    <row r="348" s="3" customFormat="1" x14ac:dyDescent="0.25"/>
    <row r="349" s="3" customFormat="1" x14ac:dyDescent="0.25"/>
    <row r="350" s="3" customFormat="1" x14ac:dyDescent="0.25"/>
    <row r="351" s="3" customFormat="1" x14ac:dyDescent="0.25"/>
    <row r="352" s="3" customFormat="1" x14ac:dyDescent="0.25"/>
    <row r="353" spans="5:5" s="3" customFormat="1" x14ac:dyDescent="0.25"/>
    <row r="354" spans="5:5" s="3" customFormat="1" x14ac:dyDescent="0.25"/>
    <row r="355" spans="5:5" s="3" customFormat="1" x14ac:dyDescent="0.25"/>
    <row r="356" spans="5:5" x14ac:dyDescent="0.25">
      <c r="E356" s="13" t="s">
        <v>651</v>
      </c>
    </row>
    <row r="357" spans="5:5" x14ac:dyDescent="0.25">
      <c r="E357" t="s">
        <v>652</v>
      </c>
    </row>
    <row r="383" s="3" customFormat="1" x14ac:dyDescent="0.25"/>
    <row r="384" s="3" customFormat="1" x14ac:dyDescent="0.25"/>
    <row r="385" spans="2:3" s="3" customFormat="1" x14ac:dyDescent="0.25"/>
    <row r="386" spans="2:3" s="3" customFormat="1" x14ac:dyDescent="0.25"/>
    <row r="387" spans="2:3" s="3" customFormat="1" x14ac:dyDescent="0.25"/>
    <row r="388" spans="2:3" s="3" customFormat="1" x14ac:dyDescent="0.25"/>
    <row r="389" spans="2:3" x14ac:dyDescent="0.25">
      <c r="B389" s="3"/>
      <c r="C389" s="4">
        <v>0</v>
      </c>
    </row>
  </sheetData>
  <hyperlinks>
    <hyperlink ref="E177" r:id="rId1" display="https://teams.microsoft.com/l/message/19:000e6776-ae38-479a-9f73-4f7084b40292_f57b8c00-4882-4d7c-a3b9-0ecf369ec9ad@unq.gbl.spaces/1726649653800?context=%7B%22contextType%22%3A%22chat%22%7D" xr:uid="{5B798411-8795-4090-9C93-87353B1956A8}"/>
    <hyperlink ref="E356" r:id="rId2" display="https://teams.microsoft.com/l/message/19:000e6776-ae38-479a-9f73-4f7084b40292_f57b8c00-4882-4d7c-a3b9-0ecf369ec9ad@unq.gbl.spaces/1726651035463?context=%7B%22contextType%22%3A%22chat%22%7D" xr:uid="{C28FD0F1-4F14-41B2-AE84-3510BFE69F4B}"/>
  </hyperlinks>
  <pageMargins left="0.7" right="0.7" top="0.75" bottom="0.75" header="0.3" footer="0.3"/>
  <drawing r:id="rId3"/>
</worksheet>
</file>

<file path=docMetadata/LabelInfo.xml><?xml version="1.0" encoding="utf-8"?>
<clbl:labelList xmlns:clbl="http://schemas.microsoft.com/office/2020/mipLabelMetadata">
  <clbl:label id="{a46e50ac-242a-4d51-a958-3ecf06262b97}" enabled="1" method="Standard" siteId="{9f3efc26-eea3-45e0-9a33-bdd96bbc7f6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20240628FRI</vt:lpstr>
      <vt:lpstr>20240722MON</vt:lpstr>
      <vt:lpstr>20240909MON</vt:lpstr>
      <vt:lpstr>20240910TUE</vt:lpstr>
      <vt:lpstr>20240911WED</vt:lpstr>
      <vt:lpstr>20240912THU</vt:lpstr>
      <vt:lpstr>20240913FRI</vt:lpstr>
      <vt:lpstr>20240917TUE</vt:lpstr>
      <vt:lpstr>20240918WED</vt:lpstr>
      <vt:lpstr>20240919THU</vt:lpstr>
      <vt:lpstr>20240920FRI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Dwikarso Prasetyo</dc:creator>
  <cp:lastModifiedBy>Aryo Budi Dwikarso Prasetyo</cp:lastModifiedBy>
  <cp:lastPrinted>2023-11-29T02:23:24Z</cp:lastPrinted>
  <dcterms:created xsi:type="dcterms:W3CDTF">2023-11-10T01:48:16Z</dcterms:created>
  <dcterms:modified xsi:type="dcterms:W3CDTF">2024-10-11T09:33:07Z</dcterms:modified>
</cp:coreProperties>
</file>